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3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14" sheetId="1" state="visible" r:id="rId2"/>
    <sheet name="MEMÓRIA DE CÁLCULO 14ª MEDIÇÃO" sheetId="2" state="visible" r:id="rId3"/>
  </sheets>
  <externalReferences>
    <externalReference r:id="rId4"/>
  </externalReferences>
  <definedNames>
    <definedName function="false" hidden="false" localSheetId="0" name="_xlnm.Print_Area" vbProcedure="false">'MEDIÇÃO 14'!$A$1:$N$428</definedName>
    <definedName function="false" hidden="false" localSheetId="0" name="_xlnm.Print_Titles" vbProcedure="false">'MEDIÇÃO 14'!$1:$1</definedName>
    <definedName function="false" hidden="true" localSheetId="0" name="_xlnm._FilterDatabase" vbProcedure="false">'MEDIÇÃO 14'!$N$2:$N$415</definedName>
    <definedName function="false" hidden="false" localSheetId="0" name="_xlnm.Print_Area_0" vbProcedure="false">'MEDIÇÃO 14'!$A$2:$N$428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<sst xmlns="http://schemas.openxmlformats.org/spreadsheetml/2006/main" count="1200" uniqueCount="624">
  <si>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</si>
  <si>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</si>
  <si>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07/01/2025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</si>
  <si>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DO PARQUE MUNICIPAL MULTIUSO DE SÃO ROQUE DO CANAÃ</t>
    </r>
  </si>
  <si>
    <t xml:space="preserve">CONTRATO Nº:</t>
  </si>
  <si>
    <t xml:space="preserve">041/2023</t>
  </si>
  <si>
    <t xml:space="preserve">Assinatura: 06/06/2023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</si>
  <si>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</si>
  <si>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</si>
  <si>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BAIRRO VILA VERDE, SÃO ROQUE DO CANAÃ</t>
    </r>
  </si>
  <si>
    <t xml:space="preserve">PERÍODO:</t>
  </si>
  <si>
    <t xml:space="preserve">a </t>
  </si>
  <si>
    <t xml:space="preserve">PRAZO:</t>
  </si>
  <si>
    <t xml:space="preserve">365 DIAS + 57 DIAS (PARALIS.) + 150 DIAS</t>
  </si>
  <si>
    <t xml:space="preserve">EMPREITEIRA: CONSÓRCIO PARQUE DE SÃO ROQUE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</si>
  <si>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</si>
  <si>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</si>
  <si>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</si>
  <si>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</si>
  <si>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</si>
  <si>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</si>
  <si>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</si>
  <si>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ACUMULADO ANTERIOR</t>
  </si>
  <si>
    <t xml:space="preserve">MEDIÇÃO 14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</si>
  <si>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</si>
  <si>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</si>
  <si>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</si>
  <si>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</si>
  <si>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 </t>
  </si>
  <si>
    <t xml:space="preserve">1.1</t>
  </si>
  <si>
    <t xml:space="preserve">Retirada manual de pavimento em paralelepípedos, incluindo empilhamento para reaproveitamento</t>
  </si>
  <si>
    <t xml:space="preserve">M2</t>
  </si>
  <si>
    <t xml:space="preserve">1.2</t>
  </si>
  <si>
    <t xml:space="preserve">Demolição de edificações</t>
  </si>
  <si>
    <t xml:space="preserve">1.3</t>
  </si>
  <si>
    <t xml:space="preserve">Desmatamento, destocamento, limpeza de área e estocagem do material de limpeza com árvores de diâmetro até 0,15 m</t>
  </si>
  <si>
    <t xml:space="preserve">M3</t>
  </si>
  <si>
    <t xml:space="preserve">TERRAPLANAGEM</t>
  </si>
  <si>
    <t xml:space="preserve">2.1</t>
  </si>
  <si>
    <t xml:space="preserve">Escavação e carga de material de jazida com escavadeira hidráulica de 1,56 m³</t>
  </si>
  <si>
    <t xml:space="preserve">2.2</t>
  </si>
  <si>
    <t xml:space="preserve">Transporte com caminhão basculante de 10 m³ - rodovia pavimentada</t>
  </si>
  <si>
    <t xml:space="preserve">Tkm</t>
  </si>
  <si>
    <t xml:space="preserve">2.3</t>
  </si>
  <si>
    <t xml:space="preserve">Compactação de aterros a 100% do proctor intermediário</t>
  </si>
  <si>
    <t xml:space="preserve">2.4</t>
  </si>
  <si>
    <t xml:space="preserve">Enrocamento com pedra de mão, inclusive espalhamento e compactação mecânica - fornecimento e assentamento</t>
  </si>
  <si>
    <t xml:space="preserve">2.5</t>
  </si>
  <si>
    <t xml:space="preserve">Espalhamento de material em bota-fora</t>
  </si>
  <si>
    <t xml:space="preserve">OBRAS DE ARTES CORRENTES E DRENAGEM</t>
  </si>
  <si>
    <t xml:space="preserve">3.1</t>
  </si>
  <si>
    <t xml:space="preserve">Corpo de bscc - seção fechada de 2,5 x 2,5 m - pré-moldado - altura do aterro de 5,00 a 7,50 m - areia e brita comerciais</t>
  </si>
  <si>
    <t xml:space="preserve">M</t>
  </si>
  <si>
    <t xml:space="preserve">3.2</t>
  </si>
  <si>
    <t xml:space="preserve">Boca de bscc 2,50 x 2,50 m - esconsidade 0° - areia e brita comerciais</t>
  </si>
  <si>
    <t xml:space="preserve">Un</t>
  </si>
  <si>
    <t xml:space="preserve">3.3</t>
  </si>
  <si>
    <t xml:space="preserve">Descida d'água de cortes em degraus - dcd 01 - areia e brita comerciais</t>
  </si>
  <si>
    <t xml:space="preserve">3.4</t>
  </si>
  <si>
    <t xml:space="preserve">Caixa coletora de sarjeta - ccs 01 - com grelha de concreto - tcc 01 - areia e brita comerciais</t>
  </si>
  <si>
    <t xml:space="preserve">3.5</t>
  </si>
  <si>
    <t xml:space="preserve">Sarjeta de canteiro central de concreto - scc 03 - areia e brita comerciais</t>
  </si>
  <si>
    <t xml:space="preserve">3.6</t>
  </si>
  <si>
    <t xml:space="preserve">Valeta de proteção de cortes com revestimento de concreto - vpc 03 - areia e brita comerciais</t>
  </si>
  <si>
    <t xml:space="preserve">3.7</t>
  </si>
  <si>
    <t xml:space="preserve">Corpo de bstc d = 0,60 m pa2 - areia, brita e pedra de mão comerciais</t>
  </si>
  <si>
    <t xml:space="preserve">3.8</t>
  </si>
  <si>
    <t xml:space="preserve">Boca de bstc d = 0,60 m - esconsidade 0° - areia extraída e brita produzida - alas esconsas</t>
  </si>
  <si>
    <t xml:space="preserve">3.9</t>
  </si>
  <si>
    <t xml:space="preserve">Dissipador de energia - deb 10 - areia, brita e pedra de mão comerciais</t>
  </si>
  <si>
    <t xml:space="preserve">INSTALAÇÃO DO CANTEIRO DE OBRAS</t>
  </si>
  <si>
    <t xml:space="preserve">4.1</t>
  </si>
  <si>
    <t xml:space="preserve">Placa de obra nas dimensões de 2.0 x 4.0 m, padrão der</t>
  </si>
  <si>
    <t xml:space="preserve">4.2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</si>
  <si>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</si>
  <si>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 xml:space="preserve">Mês</t>
  </si>
  <si>
    <t xml:space="preserve">4.3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</si>
  <si>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</si>
  <si>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4.4</t>
  </si>
  <si>
    <t xml:space="preserve">Aluguel mensal container para refeitorio, incl. Porta, 2 janelas, abert p/ ar cond., 2 pt iluminação, 2 tomadas elét. E 1 tomada telef. Isolamento térmico (paredes e teto), piso em comp. Naval pintado, cert. Nr18, incl. Laudo descontaminação.</t>
  </si>
  <si>
    <t xml:space="preserve">4.5</t>
  </si>
  <si>
    <t xml:space="preserve">Aluguel mensal container sanitário, incl porta, básc, 2 ptos luz, 1 pto aterram., 3vasos, 3lavatórios, calha mictório, 6 chuveiros (1 eletrico), torn.,Registros, piso comp. Naval pintado, cert nr18 e laudo descontaminação</t>
  </si>
  <si>
    <t xml:space="preserve">4.6</t>
  </si>
  <si>
    <t xml:space="preserve">Aluguel mensal container para vestiário, incl. Porta, venezianas de circulação, 1 pt iluminação, isolamento térmico (teto), piso em comp. Naval pintado, cert. Nr18, incl. Laudo descontaminação.</t>
  </si>
  <si>
    <t xml:space="preserve">4.7</t>
  </si>
  <si>
    <t xml:space="preserve">Mobilização e desmobilização de conteiner locado para barracão de obra</t>
  </si>
  <si>
    <t xml:space="preserve">4.8</t>
  </si>
  <si>
    <t xml:space="preserve">Rede de água com padrão de entrada d'água diâm. 3/4", conf. Espec. Cesan, incl. Tubos e conexões para alimentação, distribuição, extravasor e limpeza, cons. O padrão a 25m, conf. Projeto (1 utilização)</t>
  </si>
  <si>
    <t xml:space="preserve">4.9</t>
  </si>
  <si>
    <t xml:space="preserve">Rede de luz, incl. Padrão entrada de energia trifás., Cabo de ligação até barracões, quadro de distrib., Disj. E chave de força (quando necessário), cons. 20m entre padrão entrada e qdg, conf. Projeto (1 utilização</t>
  </si>
  <si>
    <t xml:space="preserve">4.10</t>
  </si>
  <si>
    <t xml:space="preserve">Rede de esgoto, contendo fossa e filtro, inclusive tubos e conexões de ligação entre caixas, considerando distância de 25m, conforme projeto (1 utilização)</t>
  </si>
  <si>
    <t xml:space="preserve">4.11</t>
  </si>
  <si>
    <t xml:space="preserve">Reservatório de poliestileno de 1000 l, incl. Suporte em madeira de 7x12cm e 8x7cm, elevado de 4m, conf. Projeto (1 utilização)</t>
  </si>
  <si>
    <t xml:space="preserve">SINALIZAÇÃO</t>
  </si>
  <si>
    <t xml:space="preserve">5.1</t>
  </si>
  <si>
    <t xml:space="preserve">Cones para sinalização, fornecimento e colocação</t>
  </si>
  <si>
    <t xml:space="preserve">5.2</t>
  </si>
  <si>
    <t xml:space="preserve">Elementos de madeira para sinalização - cavaletes</t>
  </si>
  <si>
    <t xml:space="preserve">5.3</t>
  </si>
  <si>
    <t xml:space="preserve">Tela de proteção de segurança de pvc cor laranja com suporte em madeira chumbado em concreto para sinalização de obras</t>
  </si>
  <si>
    <t xml:space="preserve">SERVIÇOS COMPLEMENTARES EXTERNOS</t>
  </si>
  <si>
    <t xml:space="preserve">6.1</t>
  </si>
  <si>
    <t xml:space="preserve">PAVIMENTAÇÃO</t>
  </si>
  <si>
    <t xml:space="preserve">6.1.1</t>
  </si>
  <si>
    <t xml:space="preserve">Blocos pré-moldados de concreto tipo pavi-s ou equivalente, espessura de 8 cm e resistência a compressão mínima de 35mpa, assentados sobre colchão de pó de pedra na espessura de 10 cm</t>
  </si>
  <si>
    <t xml:space="preserve">6.1.2</t>
  </si>
  <si>
    <t xml:space="preserve">Meio fio (assentamento), inclusive caiação</t>
  </si>
  <si>
    <t xml:space="preserve">6.2</t>
  </si>
  <si>
    <t xml:space="preserve">MURO DE CONTENÇÃO</t>
  </si>
  <si>
    <t xml:space="preserve">6.2.1</t>
  </si>
  <si>
    <t xml:space="preserve">Fornecimento e aplicação de concreto usinado fck=30 mpa - considerando bombeamento (5% de perdas já incluído no custo) (6% de taxa p/ concr. Bombeavel)</t>
  </si>
  <si>
    <t xml:space="preserve">6.2.2</t>
  </si>
  <si>
    <t xml:space="preserve">Fornecimento, dobragem e colocação em fôrma, de armadura ca-50 a média, diâmetro de 6.3 a 10.0 mm</t>
  </si>
  <si>
    <t xml:space="preserve">Kg</t>
  </si>
  <si>
    <t xml:space="preserve">6.2.3</t>
  </si>
  <si>
    <t xml:space="preserve">Fôrma de tábua de madeira de 2.5x30.0cm, levando-se em conta utilização 3 vezes (incluindo o material, corte, montagem, escoramento e desforma)</t>
  </si>
  <si>
    <t xml:space="preserve">ESTACIONAMENTO</t>
  </si>
  <si>
    <t xml:space="preserve">7.1</t>
  </si>
  <si>
    <t xml:space="preserve">7.2</t>
  </si>
  <si>
    <t xml:space="preserve">RESTAURANTES E PAVILHÃO DE ALIMENTAÇÃO</t>
  </si>
  <si>
    <t xml:space="preserve">8.1</t>
  </si>
  <si>
    <t xml:space="preserve">ESTRUTURA</t>
  </si>
  <si>
    <t xml:space="preserve">8.1.1</t>
  </si>
  <si>
    <t xml:space="preserve">8.1.2</t>
  </si>
  <si>
    <t xml:space="preserve">8.1.3</t>
  </si>
  <si>
    <t xml:space="preserve">8.2</t>
  </si>
  <si>
    <t xml:space="preserve">ALVENARIA DE VEDAÇÃO</t>
  </si>
  <si>
    <t xml:space="preserve">8.2.1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</si>
  <si>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</si>
  <si>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8.3</t>
  </si>
  <si>
    <t xml:space="preserve">COBERTURA</t>
  </si>
  <si>
    <t xml:space="preserve">8.3.1</t>
  </si>
  <si>
    <t xml:space="preserve">Estrutura em chapa de aço astm a36 corte, solda e montagem - fornecimento e instalação</t>
  </si>
  <si>
    <t xml:space="preserve">8.3.2</t>
  </si>
  <si>
    <t xml:space="preserve">Cobertura nova de telhas onduladas de fibrocimento 6.0mm, inclusive cumeeiras e acessórios de fixação</t>
  </si>
  <si>
    <t xml:space="preserve">8.3.3</t>
  </si>
  <si>
    <t xml:space="preserve">Calha em chapa galvanizada com largura de 40 cm</t>
  </si>
  <si>
    <t xml:space="preserve">8.3.4</t>
  </si>
  <si>
    <t xml:space="preserve">Rufo de chapa metálica nº 26 com largura de 30 cm</t>
  </si>
  <si>
    <t xml:space="preserve">8.3.5</t>
  </si>
  <si>
    <t xml:space="preserve">Platibanda de alvenaria de bloco cerâmico 10x20x20cm, assentado com argamassa de cimento, cal hidratada ch1 e areia no traço 1:0,5:8, amarrada com pilaretes em conc. Arm. A cada 2m (h=1.0m), excl. Revest.</t>
  </si>
  <si>
    <t xml:space="preserve">8.4</t>
  </si>
  <si>
    <t xml:space="preserve">PONTOS HIDRO-SANITÁRIOS</t>
  </si>
  <si>
    <t xml:space="preserve">8.4.1</t>
  </si>
  <si>
    <t xml:space="preserve">Ponto de água fria (lavatório, tanque, pia de cozinha, etc...)</t>
  </si>
  <si>
    <t xml:space="preserve">Pt</t>
  </si>
  <si>
    <t xml:space="preserve">8.4.2</t>
  </si>
  <si>
    <t xml:space="preserve">Ponto com registro de pressão (chuveiro, caixa de descarga, etc...)</t>
  </si>
  <si>
    <t xml:space="preserve">8.4.3</t>
  </si>
  <si>
    <t xml:space="preserve">Ponto para esgoto primário (vaso sanitário)</t>
  </si>
  <si>
    <t xml:space="preserve">8.4.4</t>
  </si>
  <si>
    <t xml:space="preserve">Ponto para esgoto secundário (pia, lavatório, mictório, tanque, bidê, etc...)</t>
  </si>
  <si>
    <t xml:space="preserve">8.4.5</t>
  </si>
  <si>
    <t xml:space="preserve">Ponto para ralo sifonado, inclusive ralo sifonado 100 x 40 mm c/ grelha em pvc</t>
  </si>
  <si>
    <t xml:space="preserve">8.4.6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</si>
  <si>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</si>
  <si>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8.4.7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</si>
  <si>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</si>
  <si>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8.5</t>
  </si>
  <si>
    <t xml:space="preserve">PLACAS, PAINÉIS DIVISÓRIOS E BANCADAS</t>
  </si>
  <si>
    <t xml:space="preserve">8.5.1</t>
  </si>
  <si>
    <t xml:space="preserve">Bancada de granito com espessura de 2 cm</t>
  </si>
  <si>
    <t xml:space="preserve">8.5.2</t>
  </si>
  <si>
    <t xml:space="preserve">Fornecimento e instalação de divisórias novas com acabamento de chapa de fibra de madeira, sistema de montagem simplificado, espessura de 35mm e miolo em colméia no padrão painel/painel</t>
  </si>
  <si>
    <t xml:space="preserve">8.6</t>
  </si>
  <si>
    <t xml:space="preserve">PONTOS ELÉTRICOS</t>
  </si>
  <si>
    <t xml:space="preserve">8.6.1</t>
  </si>
  <si>
    <t xml:space="preserve">Aterramento com haste terra 5/8" x 2.40, cabo de cobre nu 6mm2, inclusive caixa de concreto 30 x 30 cm</t>
  </si>
  <si>
    <t xml:space="preserve">8.6.2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</si>
  <si>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</si>
  <si>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8.6.3</t>
  </si>
  <si>
    <t xml:space="preserve">Ponto padrão de luz no teto - considerando eletroduto pvc rígido de 3/4" inclusive conexões (4.5m), fio isolado pvc de 2.5mm2 (16.2m) e caixa pvc 4x4" (1 und)</t>
  </si>
  <si>
    <t xml:space="preserve">8.6.4</t>
  </si>
  <si>
    <t xml:space="preserve">Ponto padrão de tomada 2 pólos mais terra - considerando eletroduto pvc rígido de 3/4" inclusive conexões (5.0m), fio isolado pvc de 2.5mm2 (16.5m) e caixa pvc 4x2" (1 und)</t>
  </si>
  <si>
    <t xml:space="preserve">8.6.5</t>
  </si>
  <si>
    <t xml:space="preserve">8.6.6</t>
  </si>
  <si>
    <t xml:space="preserve">8.6.7</t>
  </si>
  <si>
    <t xml:space="preserve">8.7</t>
  </si>
  <si>
    <t xml:space="preserve">ACABAMENTOS</t>
  </si>
  <si>
    <t xml:space="preserve">8.7.1</t>
  </si>
  <si>
    <t xml:space="preserve">Chapisco de argamassa de cimento e areia média ou grossa lavada, no traço 1:3, espessura 5 mm</t>
  </si>
  <si>
    <t xml:space="preserve">8.7.2</t>
  </si>
  <si>
    <t xml:space="preserve">Emboço de argamassa de cimento, cal hidratada ch1 e areia média ou grossa lavada no traço 1:0.5:6, espessura 20 mm</t>
  </si>
  <si>
    <t xml:space="preserve">8.7.3</t>
  </si>
  <si>
    <t xml:space="preserve">Reboco de argamassa de cimento, cal hidratada ch1 e areia média ou grossa lavada no traço 1:0.5:6, espessura 5mm</t>
  </si>
  <si>
    <t xml:space="preserve">8.7.4</t>
  </si>
  <si>
    <t xml:space="preserve">Emassamento de paredes e forros, com duas demãos de massa à base de pva, marcas de referência suvinil, coral ou metalatex</t>
  </si>
  <si>
    <t xml:space="preserve">8.7.5</t>
  </si>
  <si>
    <t xml:space="preserve">Pintura com tinta látex pva, marcas de referência suvinil, coral ou metalatex, inclusive selador em paredes e forros, a três demãos</t>
  </si>
  <si>
    <t xml:space="preserve">8.7.6</t>
  </si>
  <si>
    <t xml:space="preserve">Pintura com tinta pva, sobre concreto ou bloco de concreto, a duas demãos, marcas de referência suvinil, coral ou metalatex</t>
  </si>
  <si>
    <t xml:space="preserve">8.7.7</t>
  </si>
  <si>
    <t xml:space="preserve">Pintura com tinta esmalte sintético, marcas de referência suvinil, coral ou metalatex, inclusive fundo branco nivelador, em madeira, a duas demãos</t>
  </si>
  <si>
    <t xml:space="preserve">8.7.8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</si>
  <si>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</si>
  <si>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8.7.9</t>
  </si>
  <si>
    <t xml:space="preserve">Aplicação de revestimento externo tipo "tijolinho" conf. Projeto arquitetônico</t>
  </si>
  <si>
    <t xml:space="preserve">8.8</t>
  </si>
  <si>
    <t xml:space="preserve">APARELHOS HIDRO-SANITÁRIOS</t>
  </si>
  <si>
    <t xml:space="preserve">8.8.1</t>
  </si>
  <si>
    <t xml:space="preserve">Vaso sanitário padrão popular completo com acessórios para ligação, marcas de referência deca, celite ou ideal standard, inclusive assento plástico</t>
  </si>
  <si>
    <t xml:space="preserve">8.8.2</t>
  </si>
  <si>
    <t xml:space="preserve">Lavatório de louça branca, padrão popular, marcas de referência deca, celite ou ideal standard, inclusive acessórios em pvc, exceto torneira</t>
  </si>
  <si>
    <t xml:space="preserve">8.8.3</t>
  </si>
  <si>
    <t xml:space="preserve">Cuba p/ panelões de aço inox 80x60x40 cm, marcas de referência Fisher, Metalpress Ou Mekal, Inclusive
Válvula metal 1 1/4" e sifão cromado 1 x 1 1/2", excl. Torneira</t>
  </si>
  <si>
    <t xml:space="preserve">8.8.4</t>
  </si>
  <si>
    <t xml:space="preserve">Reservatório de polietileno de 2000l, inclusive peça de apoio 6x16 cm, exclusive flanges e torneira de bóia</t>
  </si>
  <si>
    <t xml:space="preserve">8.8.5</t>
  </si>
  <si>
    <t xml:space="preserve">Lavatório de louça branca com coluna suspensa p/ banheiro pne, vougle plus conforto l.51.17 + cs.1.17, ref., Deca ou equivalente, incl. Sifão, válvula e engates metálicos cromados, exclusive torneira</t>
  </si>
  <si>
    <t xml:space="preserve">8.8.6</t>
  </si>
  <si>
    <t xml:space="preserve">Bacia sifonada de louça branca sem abertura frontal p/ banheiro pne, consumo 6 litros por fluxo, vogue plus conforto - p.510.17, ref. Deca ou equiv., Incl. Tubo de ligação inox c/ canopla, anel de vedação, paraf. E rejunte epoxi p/ vedação</t>
  </si>
  <si>
    <t xml:space="preserve">8.9</t>
  </si>
  <si>
    <t xml:space="preserve">TORNEIRAS, REGISTROS, VÁLVULAS E METAIS</t>
  </si>
  <si>
    <t xml:space="preserve">8.9.1</t>
  </si>
  <si>
    <t xml:space="preserve">Torneira pressão cromada diâm. 1/2" para lavatório, marcas de referência fabrimar, deca ou docol</t>
  </si>
  <si>
    <t xml:space="preserve">8.9.2</t>
  </si>
  <si>
    <t xml:space="preserve">Torneira para tanque, marcas de referência fabrimar, deca ou docol.</t>
  </si>
  <si>
    <t xml:space="preserve">8.9.3</t>
  </si>
  <si>
    <t xml:space="preserve">Adaptador de pvc soldável com flanges livres para caixa d'água, diâmetro 25mm (3/4")</t>
  </si>
  <si>
    <t xml:space="preserve">8.9.4</t>
  </si>
  <si>
    <t xml:space="preserve">Adaptador de pvc soldável para registro, diâmetro 32mm x 1"</t>
  </si>
  <si>
    <t xml:space="preserve">8.9.5</t>
  </si>
  <si>
    <t xml:space="preserve">Registro de gaveta bruto diam. 32mm (11/4")</t>
  </si>
  <si>
    <t xml:space="preserve">8.9.6</t>
  </si>
  <si>
    <t xml:space="preserve">Torneira para jardim de 3/4" marcas de referência fabrimar, deca ou docol</t>
  </si>
  <si>
    <t xml:space="preserve">8.9.7</t>
  </si>
  <si>
    <t xml:space="preserve">Torneira de bóia de pvc, diâm. 1" (25mm)</t>
  </si>
  <si>
    <t xml:space="preserve">8.10</t>
  </si>
  <si>
    <t xml:space="preserve">APARELHOS ELÉTRICOS</t>
  </si>
  <si>
    <t xml:space="preserve">8.10.1</t>
  </si>
  <si>
    <t xml:space="preserve">Disjuntor compacto em caixa moldada tripolar 175 a, 50ka 220/240v / 25ka 380/415v (nbr iec 60947-2), ref. Siemens, ge, schneider ou equivalente</t>
  </si>
  <si>
    <t xml:space="preserve">8.10.2</t>
  </si>
  <si>
    <t xml:space="preserve">Disjuntor compacto em caixa moldada tripolar 100 a, curva c - 20ka 240vca (nbr iec 60947-2), ref. Siemens, ge, schneider ou equivalente</t>
  </si>
  <si>
    <t xml:space="preserve">8.10.3</t>
  </si>
  <si>
    <t xml:space="preserve">Quadro distrib. Energia, embutido ou semi embutido, capac. P/ 28 disj. Din, c/barram trif. 100a barra. Neutro e terra, fab. Em chapa de aço 12 usg com porta, espelho, trinco com fechad ch yale, ref. Qdtn ii-28din-cemar ou equiv.</t>
  </si>
  <si>
    <t xml:space="preserve">8.10.4</t>
  </si>
  <si>
    <t xml:space="preserve">Mini-disjuntor tripolar 50 a, curva c - 5ka 220/127vca (nbr iec 60947-2), ref. Siemens, ge, schneider ou equivalente</t>
  </si>
  <si>
    <t xml:space="preserve">8.10.5</t>
  </si>
  <si>
    <t xml:space="preserve">Quadro de distribuição de energia, de embutir, com 12 divisões modulares, sem barramento</t>
  </si>
  <si>
    <t xml:space="preserve">8.10.6</t>
  </si>
  <si>
    <t xml:space="preserve">Mini-disjuntor monopolar 10 a, curva c - 5ka 220/127vca (nbr iec 60947-2), ref. Siemens, ge, schneider ou equivalente</t>
  </si>
  <si>
    <t xml:space="preserve">8.10.7</t>
  </si>
  <si>
    <t xml:space="preserve">8.10.8</t>
  </si>
  <si>
    <t xml:space="preserve">Mini-disjuntor monopolar 20 a, curva c - 5ka 220/127vca (nbr iec 60947-2), ref. Siemens, ge, schneider ou equivalente</t>
  </si>
  <si>
    <t xml:space="preserve">8.10.9</t>
  </si>
  <si>
    <t xml:space="preserve">Mini-disjuntor bipolar 32 a, curva c - 5ka 220/127vca (nbr iec 60947-2), ref. Siemens, ge, schneider ou equivalente</t>
  </si>
  <si>
    <t xml:space="preserve">8.10.10</t>
  </si>
  <si>
    <t xml:space="preserve">Conector porcelana 3 polos para cabo de #6,0mm2</t>
  </si>
  <si>
    <t xml:space="preserve">8.10.11</t>
  </si>
  <si>
    <t xml:space="preserve">Mini-disjuntor tripolar 90 a, curva c - 5ka 220/127vca (nbr iec 60947-2), ref. Siemens, ge, schneider ou equivalente</t>
  </si>
  <si>
    <t xml:space="preserve">8.10.12</t>
  </si>
  <si>
    <t xml:space="preserve">8.10.13</t>
  </si>
  <si>
    <t xml:space="preserve">Mini-disjuntor monopolar 16 a, curva c - 5ka 220/127vca (nbr iec 60947-2), ref. Siemens, ge, schneider ou equivalente</t>
  </si>
  <si>
    <t xml:space="preserve">8.10.14</t>
  </si>
  <si>
    <t xml:space="preserve">8.10.15</t>
  </si>
  <si>
    <t xml:space="preserve">Mini-disjuntor bipolar 25 a, curva c - 5ka 220/127vca (nbr iec 60947-2), ref. Siemens, ge, schneider ou equivalente</t>
  </si>
  <si>
    <t xml:space="preserve">8.10.16</t>
  </si>
  <si>
    <t xml:space="preserve">Mini-disjuntor bipolar 16 a, curva c - 5ka 220/127vca (nbr iec 60947-2), ref. Siemens, ge, schneider ou equivalente</t>
  </si>
  <si>
    <t xml:space="preserve">8.10.17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</si>
  <si>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</si>
  <si>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8.11</t>
  </si>
  <si>
    <t xml:space="preserve">ESQUADRIAS METÁLICAS</t>
  </si>
  <si>
    <t xml:space="preserve">8.11.1</t>
  </si>
  <si>
    <t xml:space="preserve">Janela de correr para vidro em alumínio anodizado cor natural, linha 25, completa, incl. Puxador com tranca, alizar, caixilho e contramarco, exclusive vidro</t>
  </si>
  <si>
    <t xml:space="preserve">8.11.2</t>
  </si>
  <si>
    <t xml:space="preserve">Porta de abrir tipo veneziana em alumínio anodizado, linha 25, completa, incl. Puxador com tranca, caixilho, alizar e contramarco</t>
  </si>
  <si>
    <t xml:space="preserve">8.12</t>
  </si>
  <si>
    <t xml:space="preserve">ESQUADRIAS DE MADEIRA</t>
  </si>
  <si>
    <t xml:space="preserve">8.12.1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</si>
  <si>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</si>
  <si>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8.12.2</t>
  </si>
  <si>
    <t xml:space="preserve">Marco de madeira de lei de 1ª (peroba, ipê, angelim pedra ou equivalente) com 15x3 cm de batente, nas dimensões de 0.60 x 2.10 m</t>
  </si>
  <si>
    <t xml:space="preserve">8.12.3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</si>
  <si>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</si>
  <si>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8.12.4</t>
  </si>
  <si>
    <t xml:space="preserve">Marco de madeira de lei de 1ª (peroba, ipê, angelim pedra ou equivalente) com 15x3 cm de batente, nas dimensões de 0.80 x 2.10 m</t>
  </si>
  <si>
    <t xml:space="preserve">8.12.5</t>
  </si>
  <si>
    <t xml:space="preserve">Porta madeira de lei tipo angelim pedra ou equiv.,Esp. 30 a 35 mm, sarrafeada com enchimento, c/ friso p/ verniz, padrão sedu, com visor, inclusive alizares, dobradiças e fechadura tipo ext. Em latão cromado lafonte ou equiv., Excl. Marco, dimensões: 1.60 x 2.10 m (duas folhas)</t>
  </si>
  <si>
    <t xml:space="preserve">8.12.6</t>
  </si>
  <si>
    <t xml:space="preserve">Marco de madeira de lei de 1ª (peroba, ipê, angelim pedra ou equivalente)com 15 x 3 cm de batente</t>
  </si>
  <si>
    <t xml:space="preserve">8.13</t>
  </si>
  <si>
    <t xml:space="preserve">VIDROS E ESPELHOS</t>
  </si>
  <si>
    <t xml:space="preserve">8.13.1</t>
  </si>
  <si>
    <t xml:space="preserve">Vidro plano transparente liso, com 4 mm de espessura</t>
  </si>
  <si>
    <t xml:space="preserve">BANHEIROS, ADMINISTRATIVO E SALÃO</t>
  </si>
  <si>
    <t xml:space="preserve">9.1</t>
  </si>
  <si>
    <t xml:space="preserve">9.1.1</t>
  </si>
  <si>
    <t xml:space="preserve">9.1.2</t>
  </si>
  <si>
    <t xml:space="preserve">9.1.3</t>
  </si>
  <si>
    <t xml:space="preserve">9.2</t>
  </si>
  <si>
    <t xml:space="preserve">9.2.1</t>
  </si>
  <si>
    <t xml:space="preserve">9.3</t>
  </si>
  <si>
    <t xml:space="preserve">9.3.1</t>
  </si>
  <si>
    <t xml:space="preserve">9.3.2</t>
  </si>
  <si>
    <t xml:space="preserve">9.3.3</t>
  </si>
  <si>
    <t xml:space="preserve">9.3.4</t>
  </si>
  <si>
    <t xml:space="preserve">9.3.5</t>
  </si>
  <si>
    <t xml:space="preserve">9.4</t>
  </si>
  <si>
    <t xml:space="preserve">9.4.1</t>
  </si>
  <si>
    <t xml:space="preserve">9.4.2</t>
  </si>
  <si>
    <t xml:space="preserve">9.5</t>
  </si>
  <si>
    <t xml:space="preserve">9.5.1</t>
  </si>
  <si>
    <t xml:space="preserve">9.5.2</t>
  </si>
  <si>
    <t xml:space="preserve">9.5.3</t>
  </si>
  <si>
    <t xml:space="preserve">9.5.4</t>
  </si>
  <si>
    <t xml:space="preserve">9.5.5</t>
  </si>
  <si>
    <t xml:space="preserve">9.5.6</t>
  </si>
  <si>
    <t xml:space="preserve">9.5.7</t>
  </si>
  <si>
    <t xml:space="preserve">9.6</t>
  </si>
  <si>
    <t xml:space="preserve">9.6.1</t>
  </si>
  <si>
    <t xml:space="preserve">9.6.2</t>
  </si>
  <si>
    <t xml:space="preserve">9.6.3</t>
  </si>
  <si>
    <t xml:space="preserve">9.6.4</t>
  </si>
  <si>
    <t xml:space="preserve">9.6.5</t>
  </si>
  <si>
    <t xml:space="preserve">9.6.6</t>
  </si>
  <si>
    <t xml:space="preserve">9.6.7</t>
  </si>
  <si>
    <t xml:space="preserve">9.6.8</t>
  </si>
  <si>
    <t xml:space="preserve">9.6.9</t>
  </si>
  <si>
    <t xml:space="preserve">Ponto padrão de interruptor de 2 teclas simples - considerando eletroduto pvc rígido de 3/4" inclusive conexões (3.3m), fio isolado pvc de 2.5mm2 (17.2m) e caixa pvc 4x2" (1 und)</t>
  </si>
  <si>
    <t xml:space="preserve">9.6.10</t>
  </si>
  <si>
    <t xml:space="preserve">9.6.11</t>
  </si>
  <si>
    <t xml:space="preserve">9.7</t>
  </si>
  <si>
    <t xml:space="preserve">9.7.1</t>
  </si>
  <si>
    <t xml:space="preserve">9.7.2</t>
  </si>
  <si>
    <t xml:space="preserve">9.7.3</t>
  </si>
  <si>
    <t xml:space="preserve">9.7.4</t>
  </si>
  <si>
    <t xml:space="preserve">9.7.5</t>
  </si>
  <si>
    <t xml:space="preserve">9.7.6</t>
  </si>
  <si>
    <t xml:space="preserve">9.7.7</t>
  </si>
  <si>
    <t xml:space="preserve">9.7.8</t>
  </si>
  <si>
    <t xml:space="preserve">9.7.9</t>
  </si>
  <si>
    <t xml:space="preserve">Porcelanato polido, acabamento acetinado, dim. 60x60cm, ref. De cor cimento cinza bold potobello/equiv, utilizando dupla colagem de argamassa colante para porcelanato tipo aciii e rejunte 1mm para porcelanato</t>
  </si>
  <si>
    <t xml:space="preserve">9.7.10</t>
  </si>
  <si>
    <t xml:space="preserve">9.8</t>
  </si>
  <si>
    <t xml:space="preserve">9.8.1</t>
  </si>
  <si>
    <t xml:space="preserve">9.8.2</t>
  </si>
  <si>
    <t xml:space="preserve">Mictório de louça branca, marcas de referência deca, celite ou ideal standard, inclusive engates cromados</t>
  </si>
  <si>
    <t xml:space="preserve">9.8.3</t>
  </si>
  <si>
    <t xml:space="preserve">9.8.4</t>
  </si>
  <si>
    <t xml:space="preserve">9.8.5</t>
  </si>
  <si>
    <t xml:space="preserve">9.8.6</t>
  </si>
  <si>
    <t xml:space="preserve">Cuba em aço inox nº 02(dim.560x340x150)mm, marcas de referência franke, strake, tramontina, inclusive válvula de metal 31/2" e sifão cromado 1 x 1/2", excl. Torneira</t>
  </si>
  <si>
    <t xml:space="preserve">9.8.7</t>
  </si>
  <si>
    <t xml:space="preserve">9.9</t>
  </si>
  <si>
    <t xml:space="preserve">9.9.1</t>
  </si>
  <si>
    <t xml:space="preserve">Barra de apoio reta em aço inox 304 p/ portadores de necessidades especiais (nbr 9050), largura 60 cm</t>
  </si>
  <si>
    <t xml:space="preserve">9.9.2</t>
  </si>
  <si>
    <t xml:space="preserve">Barra de apoio lateral articulada em aço inox 304 - 80cm p/ portadores de necessidades especiais (nbr 9050)</t>
  </si>
  <si>
    <t xml:space="preserve">9.9.3</t>
  </si>
  <si>
    <t xml:space="preserve">9.9.4</t>
  </si>
  <si>
    <t xml:space="preserve">9.9.5</t>
  </si>
  <si>
    <t xml:space="preserve">9.9.6</t>
  </si>
  <si>
    <t xml:space="preserve">9.9.7</t>
  </si>
  <si>
    <t xml:space="preserve">9.9.8</t>
  </si>
  <si>
    <t xml:space="preserve">9.10</t>
  </si>
  <si>
    <t xml:space="preserve">9.10.1</t>
  </si>
  <si>
    <t xml:space="preserve">9.10.2</t>
  </si>
  <si>
    <t xml:space="preserve">Quadro distrib. Energia, embutido ou semi embutido, capac. P/ 16 disj. Din, c/barram trif. 100a barra. Neutro e terra, fab. Em chapa de aço 12 usg com porta, espelho, trinco com fechad ch yale, ref. Qdtn ii-16din-cemar ou equiv.</t>
  </si>
  <si>
    <t xml:space="preserve">9.10.3</t>
  </si>
  <si>
    <t xml:space="preserve">Mini-disjuntor tripolar 25 a, curva c - 5ka 220/127vca (nbr iec 60947-2), ref. Siemens, ge, schneider ou equivalente</t>
  </si>
  <si>
    <t xml:space="preserve">9.10.4</t>
  </si>
  <si>
    <t xml:space="preserve">9.10.5</t>
  </si>
  <si>
    <t xml:space="preserve">9.10.6</t>
  </si>
  <si>
    <t xml:space="preserve">9.10.7</t>
  </si>
  <si>
    <t xml:space="preserve">Mini-disjuntor tripolar 63 a, curva c - 5ka 220/127vca (nbr iec 60947-2), ref. Siemens, ge, schneider ou equivalente</t>
  </si>
  <si>
    <t xml:space="preserve">9.10.8</t>
  </si>
  <si>
    <t xml:space="preserve">9.10.9</t>
  </si>
  <si>
    <t xml:space="preserve">9.10.10</t>
  </si>
  <si>
    <t xml:space="preserve">9.10.11</t>
  </si>
  <si>
    <t xml:space="preserve">9.10.12</t>
  </si>
  <si>
    <t xml:space="preserve">9.10.13</t>
  </si>
  <si>
    <t xml:space="preserve">9.10.14</t>
  </si>
  <si>
    <t xml:space="preserve">9.10.15</t>
  </si>
  <si>
    <t xml:space="preserve">9.10.16</t>
  </si>
  <si>
    <t xml:space="preserve">Conector porcelana 3 polos para cabos de #4,0mm2</t>
  </si>
  <si>
    <t xml:space="preserve">9.10.17</t>
  </si>
  <si>
    <t xml:space="preserve">9.10.18</t>
  </si>
  <si>
    <t xml:space="preserve">9.10.19</t>
  </si>
  <si>
    <t xml:space="preserve">9.10.20</t>
  </si>
  <si>
    <t xml:space="preserve">9.10.21</t>
  </si>
  <si>
    <t xml:space="preserve">9.10.22</t>
  </si>
  <si>
    <t xml:space="preserve">Chuveiro elétrico tipo ducha lorenzet ou corona</t>
  </si>
  <si>
    <t xml:space="preserve">9.10.23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</si>
  <si>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</si>
  <si>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9.11</t>
  </si>
  <si>
    <t xml:space="preserve">9.11.1</t>
  </si>
  <si>
    <t xml:space="preserve">Báscula para vidro em alumínio anodizado cor natural, linha 25, completa, com tranca, caixilho, alizar e contramarco, exclusive vidro</t>
  </si>
  <si>
    <t xml:space="preserve">9.11.2</t>
  </si>
  <si>
    <t xml:space="preserve">9.11.3</t>
  </si>
  <si>
    <t xml:space="preserve">9.12</t>
  </si>
  <si>
    <t xml:space="preserve">9.12.1</t>
  </si>
  <si>
    <t xml:space="preserve">9.12.2</t>
  </si>
  <si>
    <t xml:space="preserve">Porta em madeira de lei tipo angelim pedra ou equiv.C/enchimento em madeira 1a.Qualidade Esp. 30mm p/ pintura, inclusive alizares, dobradiças e fechadura externa em latão cromado lafonte ou equiv., Exclusive marco, nas dim.: 0.90 x 2.10 m</t>
  </si>
  <si>
    <t xml:space="preserve">9.12.3</t>
  </si>
  <si>
    <t xml:space="preserve">9.12.4</t>
  </si>
  <si>
    <t xml:space="preserve">Marco de madeira de lei de 1ª (peroba, ipê, angelim pedra ou equivalente) com 15 x 3 cm de batente, nas dimensões de 0.90 x 2.10 m</t>
  </si>
  <si>
    <t xml:space="preserve">9.13</t>
  </si>
  <si>
    <t xml:space="preserve">9.13.1</t>
  </si>
  <si>
    <t xml:space="preserve">9.13.2</t>
  </si>
  <si>
    <t xml:space="preserve">Espelho para banheiros espessura 4 mm, incluindo chapa compensada 10 mm, moldura de alumínio em perfil l 3/4", fixado com parafusos cromados</t>
  </si>
  <si>
    <t xml:space="preserve">BILHETERIA</t>
  </si>
  <si>
    <t xml:space="preserve">10.1</t>
  </si>
  <si>
    <t xml:space="preserve">10.1.1</t>
  </si>
  <si>
    <t xml:space="preserve">10.1.2</t>
  </si>
  <si>
    <t xml:space="preserve">10.1.3</t>
  </si>
  <si>
    <t xml:space="preserve">10.2</t>
  </si>
  <si>
    <t xml:space="preserve">10.2.1</t>
  </si>
  <si>
    <t xml:space="preserve">10.3</t>
  </si>
  <si>
    <t xml:space="preserve">10.3.1</t>
  </si>
  <si>
    <t xml:space="preserve">10.3.2</t>
  </si>
  <si>
    <t xml:space="preserve">10.3.3</t>
  </si>
  <si>
    <t xml:space="preserve">10.3.4</t>
  </si>
  <si>
    <t xml:space="preserve">10.3.5</t>
  </si>
  <si>
    <t xml:space="preserve">10.4</t>
  </si>
  <si>
    <t xml:space="preserve">10.4.1</t>
  </si>
  <si>
    <t xml:space="preserve">10.4.2</t>
  </si>
  <si>
    <t xml:space="preserve">10.4.3</t>
  </si>
  <si>
    <t xml:space="preserve">10.5</t>
  </si>
  <si>
    <t xml:space="preserve">10.5.1</t>
  </si>
  <si>
    <t xml:space="preserve">10.5.2</t>
  </si>
  <si>
    <t xml:space="preserve">10.5.3</t>
  </si>
  <si>
    <t xml:space="preserve">10.5.4</t>
  </si>
  <si>
    <t xml:space="preserve">10.5.5</t>
  </si>
  <si>
    <t xml:space="preserve">10.5.6</t>
  </si>
  <si>
    <t xml:space="preserve">10.5.7</t>
  </si>
  <si>
    <t xml:space="preserve">10.5.8</t>
  </si>
  <si>
    <t xml:space="preserve">10.5.9</t>
  </si>
  <si>
    <t xml:space="preserve">10.6</t>
  </si>
  <si>
    <t xml:space="preserve">10.6.1</t>
  </si>
  <si>
    <t xml:space="preserve">10.6.2</t>
  </si>
  <si>
    <t xml:space="preserve">10.7</t>
  </si>
  <si>
    <t xml:space="preserve">10.7.1</t>
  </si>
  <si>
    <t xml:space="preserve">Guichê/gradil em perfil l 1" e perfil t 3/4" em ferro, inclusive pintura em esmalte sintético, marca de referência suvinil</t>
  </si>
  <si>
    <t xml:space="preserve">10.8</t>
  </si>
  <si>
    <t xml:space="preserve">10.8.1</t>
  </si>
  <si>
    <t xml:space="preserve">10.8.2</t>
  </si>
  <si>
    <t xml:space="preserve">10.9</t>
  </si>
  <si>
    <t xml:space="preserve">10.9.1</t>
  </si>
  <si>
    <t xml:space="preserve">PALCO</t>
  </si>
  <si>
    <t xml:space="preserve">11.1</t>
  </si>
  <si>
    <t xml:space="preserve">11.1.1</t>
  </si>
  <si>
    <t xml:space="preserve">11.1.2</t>
  </si>
  <si>
    <t xml:space="preserve">11.1.3</t>
  </si>
  <si>
    <t xml:space="preserve">11.2</t>
  </si>
  <si>
    <t xml:space="preserve">11.2.1</t>
  </si>
  <si>
    <t xml:space="preserve">11.2.2</t>
  </si>
  <si>
    <t xml:space="preserve">Alvenaria de blocos de concreto 9x19x39 c/ resist. Min comp. 2.5mpa, assentado c/ argamassa de cimento, cal hidratada ch1 e areia traço 1:0,5:8, esp.Juntas 10mm e esp. Paredes, sem revestimento, 9cm</t>
  </si>
  <si>
    <t xml:space="preserve">11.3</t>
  </si>
  <si>
    <t xml:space="preserve">11.3.1</t>
  </si>
  <si>
    <t xml:space="preserve">Fabricação e instalação de tesoura inteira em aço para telha ondulada de fibrocimento, metálica, plástica ou termoacústica, incluso içamento.</t>
  </si>
  <si>
    <t xml:space="preserve">11.3.2</t>
  </si>
  <si>
    <t xml:space="preserve">Trama de aço composta por terças para telhados de até 2 águas para telha ondulada de fibrocimento, metálica, plástica ou termoacústica, incluso transporte vertical. </t>
  </si>
  <si>
    <t xml:space="preserve">11.3.3</t>
  </si>
  <si>
    <t xml:space="preserve">Telhamento com telha metálica termoacústica e = 30 mm, com até 2 águas, incluso içamento.</t>
  </si>
  <si>
    <t xml:space="preserve">11.3.4</t>
  </si>
  <si>
    <t xml:space="preserve">11.3.5</t>
  </si>
  <si>
    <t xml:space="preserve">11.3.6</t>
  </si>
  <si>
    <t xml:space="preserve">11.4</t>
  </si>
  <si>
    <t xml:space="preserve">11.4.1</t>
  </si>
  <si>
    <t xml:space="preserve">11.4.2</t>
  </si>
  <si>
    <t xml:space="preserve">11.4.3</t>
  </si>
  <si>
    <t xml:space="preserve">11.4.4</t>
  </si>
  <si>
    <t xml:space="preserve">11.4.5</t>
  </si>
  <si>
    <t xml:space="preserve">11.4.6</t>
  </si>
  <si>
    <t xml:space="preserve">11.5</t>
  </si>
  <si>
    <t xml:space="preserve">11.5.1</t>
  </si>
  <si>
    <t xml:space="preserve">11.5.2</t>
  </si>
  <si>
    <t xml:space="preserve">11.5.3</t>
  </si>
  <si>
    <t xml:space="preserve">11.5.4</t>
  </si>
  <si>
    <t xml:space="preserve">11.5.5</t>
  </si>
  <si>
    <t xml:space="preserve">11.5.6</t>
  </si>
  <si>
    <t xml:space="preserve">11.5.7</t>
  </si>
  <si>
    <t xml:space="preserve">11.5.8</t>
  </si>
  <si>
    <t xml:space="preserve">11.5.9</t>
  </si>
  <si>
    <t xml:space="preserve">11.5.10</t>
  </si>
  <si>
    <t xml:space="preserve">11.5.11</t>
  </si>
  <si>
    <t xml:space="preserve">11.5.12</t>
  </si>
  <si>
    <t xml:space="preserve">11.5.13</t>
  </si>
  <si>
    <t xml:space="preserve">11.5.14</t>
  </si>
  <si>
    <t xml:space="preserve">11.5.15</t>
  </si>
  <si>
    <t xml:space="preserve">11.5.16</t>
  </si>
  <si>
    <t xml:space="preserve">11.6</t>
  </si>
  <si>
    <t xml:space="preserve">11.6.1</t>
  </si>
  <si>
    <t xml:space="preserve">11.6.2</t>
  </si>
  <si>
    <t xml:space="preserve">11.6.3</t>
  </si>
  <si>
    <t xml:space="preserve">11.6.4</t>
  </si>
  <si>
    <t xml:space="preserve">11.6.5</t>
  </si>
  <si>
    <t xml:space="preserve">11.6.6</t>
  </si>
  <si>
    <t xml:space="preserve">11.6.7</t>
  </si>
  <si>
    <t xml:space="preserve">11.6.8</t>
  </si>
  <si>
    <t xml:space="preserve">11.6.9</t>
  </si>
  <si>
    <t xml:space="preserve">11.7</t>
  </si>
  <si>
    <t xml:space="preserve">11.7.1</t>
  </si>
  <si>
    <t xml:space="preserve">11.7.2</t>
  </si>
  <si>
    <t xml:space="preserve">11.7.3</t>
  </si>
  <si>
    <t xml:space="preserve">Reservatório de polietileno de 1500l, inclusive peça 6x16cm para apoio, exclusive flanges e torneira de bóia</t>
  </si>
  <si>
    <t xml:space="preserve">11.8</t>
  </si>
  <si>
    <t xml:space="preserve">11.8.1</t>
  </si>
  <si>
    <t xml:space="preserve">11.8.2</t>
  </si>
  <si>
    <t xml:space="preserve">11.8.3</t>
  </si>
  <si>
    <t xml:space="preserve">11.8.4</t>
  </si>
  <si>
    <t xml:space="preserve">11.8.5</t>
  </si>
  <si>
    <t xml:space="preserve">11.9</t>
  </si>
  <si>
    <t xml:space="preserve">11.9.1</t>
  </si>
  <si>
    <t xml:space="preserve">Mini-disjuntor bipolar 80 a, curva c - 5ka 240vca (nbr iec 60947-2), ref. Siemens, ge, schneider ou equivalente</t>
  </si>
  <si>
    <t xml:space="preserve">11.9.2</t>
  </si>
  <si>
    <t xml:space="preserve">11.9.3</t>
  </si>
  <si>
    <t xml:space="preserve">11.9.4</t>
  </si>
  <si>
    <t xml:space="preserve">11.9.5</t>
  </si>
  <si>
    <t xml:space="preserve">11.9.6</t>
  </si>
  <si>
    <t xml:space="preserve">11.9.7</t>
  </si>
  <si>
    <t xml:space="preserve">Mini-disjuntor bipolar 20 a, curva c - 5ka 220/127vca (nbr iec 60947-2), ref. Siemens, ge, schneider ou equivalente</t>
  </si>
  <si>
    <t xml:space="preserve">11.9.8</t>
  </si>
  <si>
    <t xml:space="preserve">Mini-disjuntor tripolar 16 a, curva c - 5ka 220/127vca (nbr iec 60947-2), ref. Siemens, ge, schneider ou equivalente</t>
  </si>
  <si>
    <t xml:space="preserve">11.9.9</t>
  </si>
  <si>
    <t xml:space="preserve">11.9.10</t>
  </si>
  <si>
    <t xml:space="preserve">11.9.11</t>
  </si>
  <si>
    <t xml:space="preserve">11.9.12</t>
  </si>
  <si>
    <t xml:space="preserve">11.9.13</t>
  </si>
  <si>
    <t xml:space="preserve">11.9.14</t>
  </si>
  <si>
    <t xml:space="preserve">11.9.15</t>
  </si>
  <si>
    <t xml:space="preserve">11.9.16</t>
  </si>
  <si>
    <t xml:space="preserve">11.9.17</t>
  </si>
  <si>
    <t xml:space="preserve">11.9.18</t>
  </si>
  <si>
    <t xml:space="preserve">11.9.19</t>
  </si>
  <si>
    <t xml:space="preserve">11.9.20</t>
  </si>
  <si>
    <t xml:space="preserve">11.9.21</t>
  </si>
  <si>
    <t xml:space="preserve">11.9.22</t>
  </si>
  <si>
    <t xml:space="preserve">11.9.23</t>
  </si>
  <si>
    <t xml:space="preserve">11.9.24</t>
  </si>
  <si>
    <t xml:space="preserve">11.9.25</t>
  </si>
  <si>
    <t xml:space="preserve">11.9.26</t>
  </si>
  <si>
    <t xml:space="preserve">11.10</t>
  </si>
  <si>
    <t xml:space="preserve">11.10.1</t>
  </si>
  <si>
    <t xml:space="preserve">11.10.2</t>
  </si>
  <si>
    <t xml:space="preserve">11.10.3</t>
  </si>
  <si>
    <t xml:space="preserve">11.10.4</t>
  </si>
  <si>
    <t xml:space="preserve">11.10.5</t>
  </si>
  <si>
    <t xml:space="preserve">11.10.6</t>
  </si>
  <si>
    <t xml:space="preserve">11.11</t>
  </si>
  <si>
    <t xml:space="preserve">11.11.1</t>
  </si>
  <si>
    <t xml:space="preserve">ENTRADA</t>
  </si>
  <si>
    <t xml:space="preserve">12.1</t>
  </si>
  <si>
    <t xml:space="preserve">12.1.1</t>
  </si>
  <si>
    <t xml:space="preserve">12.1.2</t>
  </si>
  <si>
    <t xml:space="preserve">12.1.3</t>
  </si>
  <si>
    <t xml:space="preserve">12.2</t>
  </si>
  <si>
    <t xml:space="preserve">12.2.1</t>
  </si>
  <si>
    <t xml:space="preserve">12.3</t>
  </si>
  <si>
    <t xml:space="preserve">12.3.1</t>
  </si>
  <si>
    <t xml:space="preserve">12.3.2</t>
  </si>
  <si>
    <t xml:space="preserve">Subestação ext. Aérea trifás. 112.5kva, completa, c/ quadros de medição, transf. A óleo, chave geral trip., Poste e acessórios, conf. Nor-tec-01 da escelsa, incl. Mureta rev. C/ arg. Cimento, cal hidrat. Ch1 e areia traço 1:0.5:6</t>
  </si>
  <si>
    <t xml:space="preserve">12.4</t>
  </si>
  <si>
    <t xml:space="preserve">12.4.1</t>
  </si>
  <si>
    <t xml:space="preserve">12.4.2</t>
  </si>
  <si>
    <t xml:space="preserve">12.4.3</t>
  </si>
  <si>
    <t xml:space="preserve">12.4.4</t>
  </si>
  <si>
    <t xml:space="preserve">12.4.5</t>
  </si>
  <si>
    <t xml:space="preserve">12.4.6</t>
  </si>
  <si>
    <t xml:space="preserve">12.5</t>
  </si>
  <si>
    <t xml:space="preserve">12.5.1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</si>
  <si>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</t>
  </si>
  <si>
    <t xml:space="preserve">12.6</t>
  </si>
  <si>
    <t xml:space="preserve">12.6.1</t>
  </si>
  <si>
    <t xml:space="preserve">12.6.2</t>
  </si>
  <si>
    <t xml:space="preserve">12.6.3</t>
  </si>
  <si>
    <t xml:space="preserve">12.7</t>
  </si>
  <si>
    <t xml:space="preserve">12.7.1</t>
  </si>
  <si>
    <t xml:space="preserve">Portão de ferro de abrir em barra chata, inclusive chumbamento</t>
  </si>
  <si>
    <t xml:space="preserve">ÁREA EXTERNA</t>
  </si>
  <si>
    <t xml:space="preserve">13.1</t>
  </si>
  <si>
    <t xml:space="preserve">PAISAGISMO</t>
  </si>
  <si>
    <t xml:space="preserve">13.1.1</t>
  </si>
  <si>
    <t xml:space="preserve">Fornecimento e plantio de grama em placas tipo esmeralda, inclusive fornecimento de terra vegetal</t>
  </si>
  <si>
    <t xml:space="preserve">13.2</t>
  </si>
  <si>
    <t xml:space="preserve">ILUMINAÇÃO</t>
  </si>
  <si>
    <t xml:space="preserve">13.2.1</t>
  </si>
  <si>
    <t xml:space="preserve">13.2.2</t>
  </si>
  <si>
    <t xml:space="preserve">Quadro de distribuição de energia em pvc, de embutir, com 12 divisões modulares com barramento</t>
  </si>
  <si>
    <t xml:space="preserve">13.2.3</t>
  </si>
  <si>
    <t xml:space="preserve">Ponto padrão de poste para iluminação externa - considerando eletroduto pvc rígido de 3/4" inclusive conexões (7.7m) e fio isolado pvc de 2.5mm2 (25.2.0m)</t>
  </si>
  <si>
    <t xml:space="preserve">13.2.4</t>
  </si>
  <si>
    <t xml:space="preserve">Poste circular de concreto 11 m padrão escelsa, incl. Luminária tipo 1 pétala mod. Beta ii c/1 lâmpada vs 400w, reator alto fator de potência 400w/220v e relé fotoelétrico, tecnowatt ou equivalente</t>
  </si>
  <si>
    <t xml:space="preserve">13.2.5</t>
  </si>
  <si>
    <t xml:space="preserve">Cabo de cobre termoplástico (pvc) flexível isolado 0,6/1kv, anti-chama 90ºc hepr - 6,0 mm2</t>
  </si>
  <si>
    <t xml:space="preserve">INAUGURAÇÃO DA OBRA</t>
  </si>
  <si>
    <t xml:space="preserve">14.1.1</t>
  </si>
  <si>
    <t xml:space="preserve">Limpeza geral da obra (edificação)</t>
  </si>
  <si>
    <t xml:space="preserve">14.1.2</t>
  </si>
  <si>
    <t xml:space="preserve">Limpeza geral de obras (quadras, praças e jardins)</t>
  </si>
  <si>
    <t xml:space="preserve">14.1.3</t>
  </si>
  <si>
    <t xml:space="preserve">Placa para inauguração de obra em alumínio polido e=4mm, dimensões 40 x 50 cm, gravação em baixo relevo, inclusive pintura e fixação</t>
  </si>
  <si>
    <t xml:space="preserve">DETALHAMENTO DE PROJETO EXECUTIVO</t>
  </si>
  <si>
    <t xml:space="preserve">15.1.1</t>
  </si>
  <si>
    <t xml:space="preserve">Detalhamento de projeto executivo</t>
  </si>
  <si>
    <t xml:space="preserve">Placa de marco quilométrico em fibra - 0,70 x 1,00 m - película retrorrefletiva tipo I + III - fornecimento e implantação</t>
  </si>
  <si>
    <t xml:space="preserve">Placa em aço - película I + III - fornecimento e implantação</t>
  </si>
  <si>
    <t xml:space="preserve">m²</t>
  </si>
  <si>
    <t xml:space="preserve">VALOR TOTAL DO CONTRATO </t>
  </si>
  <si>
    <t xml:space="preserve">POSIÇÃO FÍSICA DO CONTRATO</t>
  </si>
  <si>
    <t xml:space="preserve">POSIÇÃO FINANCEIRA DO CONTRATO</t>
  </si>
  <si>
    <t xml:space="preserve">Cone plástico para canalização de trânsito - utilização de 150 ciclos - fornecimento, 01 implantação e 01 retirada diária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</si>
  <si>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</si>
  <si>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</si>
  <si>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</si>
  <si>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</si>
  <si>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</si>
  <si>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</si>
  <si>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</si>
  <si>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 CREA ES 20109/D</t>
  </si>
  <si>
    <t xml:space="preserve">Fiscal da obra</t>
  </si>
  <si>
    <t xml:space="preserve">PREFEITURA MUNICIPAL DE SÃO ROQUE DO CANAÃ</t>
  </si>
  <si>
    <t xml:space="preserve">MEMÓRIA DE CÁLCULO 14ª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</si>
  <si>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DO PARQUE MUNICIPAL MULTIUSO DE SÃO ROQUE DO CANAÃ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</si>
  <si>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  <charset val="1"/>
      </rPr>
      <t xml:space="preserve">BAIRRO VILA VERDE, SÃO ROQUE DO CANAÃ</t>
    </r>
  </si>
  <si>
    <t xml:space="preserve">DESCRIÇÃO</t>
  </si>
  <si>
    <t xml:space="preserve">UND</t>
  </si>
  <si>
    <t xml:space="preserve">Área pavimentada: 300,00 m²</t>
  </si>
  <si>
    <t xml:space="preserve">Meio-fio assentado:40,00 m</t>
  </si>
  <si>
    <t xml:space="preserve">__________________________________________________</t>
  </si>
  <si>
    <t xml:space="preserve">Engenheiro Civil</t>
  </si>
  <si>
    <t xml:space="preserve">CREA ES 20109/D</t>
  </si>
  <si>
    <t xml:space="preserve">Fiscal da Obra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</si>
</sst>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#,##0;[RED]\-#,##0"/>
    <numFmt numFmtId="174" formatCode="#,##0.00_ ;[RED]\-#,##0.00\ "/>
    <numFmt numFmtId="175" formatCode="[$R$-416]\ #,##0.00;[RED]\-[$R$-416]\ #,##0.00"/>
    <numFmt numFmtId="176" formatCode="&quot;VERDADEIRO&quot;;&quot;VERDADEIRO&quot;;&quot;FALSO&quot;"/>
    <numFmt numFmtId="177" formatCode="#,##0.00"/>
  </numFmts>
  <fonts count="2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231F20"/>
      <name val="Arial"/>
      <family val="2"/>
      <charset val="1"/>
    </font>
    <font>
      <sz val="9"/>
      <name val="Arial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1"/>
      <color rgb="FF000000"/>
      <name val="Times New Roman"/>
      <family val="1"/>
      <charset val="1"/>
    </font>
    <font>
      <sz val="10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FFFFFF"/>
      </patternFill>
    </fill>
    <fill>
      <patternFill patternType="solid">
        <fgColor rgb="FFFFFFFF"/>
        <bgColor rgb="FFEDEDED"/>
      </patternFill>
    </fill>
    <fill>
      <patternFill patternType="solid">
        <fgColor rgb="FFBFBFBF"/>
        <bgColor rgb="FFC9C9C9"/>
      </patternFill>
    </fill>
    <fill>
      <patternFill patternType="solid">
        <fgColor rgb="FFC9C9C9"/>
        <bgColor rgb="FFD0CECE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</fills>
  <borders count="48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 style="thin"/>
      <top style="thin"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1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2" fillId="6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2" fillId="6" borderId="24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17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5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2" fillId="6" borderId="24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7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14" fillId="0" borderId="0" xfId="3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0" borderId="0" xfId="3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3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2" fillId="7" borderId="1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4" fillId="7" borderId="2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7" fontId="4" fillId="7" borderId="23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7" borderId="28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32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34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7" borderId="3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2" fillId="7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2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36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3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5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5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5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5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6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2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7" fillId="0" borderId="2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9" borderId="23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9" borderId="28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7" fillId="9" borderId="24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9" borderId="4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0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1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7" fontId="23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" xfId="25"/>
    <cellStyle name="Normal 7 3" xfId="26"/>
    <cellStyle name="Vírgula 2" xfId="27"/>
    <cellStyle name="Vírgula 5" xfId="28"/>
    <cellStyle name="Vírgula 5 2" xfId="29"/>
    <cellStyle name="Vírgula0" xfId="30"/>
  </cellStyles>
  <dxfs count="6">
    <dxf>
      <fill>
        <patternFill patternType="solid">
          <fgColor rgb="FFEDEDED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0000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BFBFBF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C9C9C9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231F2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11880</xdr:colOff>
      <xdr:row>0</xdr:row>
      <xdr:rowOff>272520</xdr:rowOff>
    </xdr:from>
    <xdr:to>
      <xdr:col>6</xdr:col>
      <xdr:colOff>239760</xdr:colOff>
      <xdr:row>0</xdr:row>
      <xdr:rowOff>1106640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210800" y="272520"/>
          <a:ext cx="1034280" cy="8341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693360</xdr:colOff>
      <xdr:row>6</xdr:row>
      <xdr:rowOff>183240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03760"/>
          <a:ext cx="1142280" cy="104616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PROJETOS/PROJETOS%202023/PARQUE%20MULTIUSO/Planilhas%20Or&#231;amentarias%20Parque%20Multiuso%2008-12-2022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MEMÓRIA DE CALCULO"/>
      <sheetName val="CRONOGRAMA"/>
      <sheetName val="COMP C-01"/>
      <sheetName val="COMP C-02"/>
      <sheetName val="MAPA DE COTAÇÂO"/>
      <sheetName val="REAJUSTAMENT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416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00" zoomScalePageLayoutView="110" workbookViewId="0">
      <selection pane="topLeft" activeCell="I9" activeCellId="0" sqref="I9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3.12"/>
    <col collapsed="false" customWidth="true" hidden="false" outlineLevel="0" max="5" min="5" style="1" width="15.71"/>
    <col collapsed="false" customWidth="true" hidden="false" outlineLevel="0" max="6" min="6" style="1" width="11.44"/>
    <col collapsed="false" customWidth="true" hidden="false" outlineLevel="0" max="7" min="7" style="1" width="13.15"/>
    <col collapsed="false" customWidth="true" hidden="false" outlineLevel="0" max="8" min="8" style="1" width="9.29"/>
    <col collapsed="false" customWidth="true" hidden="false" outlineLevel="0" max="9" min="9" style="1" width="12.15"/>
    <col collapsed="false" customWidth="true" hidden="false" outlineLevel="0" max="10" min="10" style="1" width="16.96"/>
    <col collapsed="false" customWidth="true" hidden="false" outlineLevel="0" max="11" min="11" style="1" width="11.43"/>
    <col collapsed="false" customWidth="true" hidden="false" outlineLevel="0" max="12" min="12" style="1" width="13.12"/>
    <col collapsed="false" customWidth="true" hidden="false" outlineLevel="0" max="13" min="13" style="1" width="14.09"/>
    <col collapsed="false" customWidth="true" hidden="false" outlineLevel="0" max="14" min="14" style="1" width="9.29"/>
    <col collapsed="false" customWidth="true" hidden="false" outlineLevel="0" max="15" min="15" style="3" width="14.79"/>
    <col collapsed="false" customWidth="true" hidden="false" outlineLevel="0" max="16" min="16" style="1" width="14.09"/>
    <col collapsed="false" customWidth="true" hidden="false" outlineLevel="0" max="17" min="17" style="1" width="13.28"/>
    <col collapsed="false" customWidth="true" hidden="false" outlineLevel="0" max="16384" min="16384" style="1" width="11.53"/>
  </cols>
  <sheetData>
    <row r="1" s="7" customFormat="true" ht="132.0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  <c r="P1" s="6"/>
      <c r="R1" s="8"/>
      <c r="S1" s="1"/>
    </row>
    <row r="2" s="7" customFormat="true" ht="12.75" hidden="false" customHeight="true" outlineLevel="0" collapsed="false">
      <c r="A2" s="9" t="s">
        <v>1</v>
      </c>
      <c r="B2" s="9"/>
      <c r="C2" s="9"/>
      <c r="D2" s="9"/>
      <c r="E2" s="10" t="str">
        <f aca="false">I8</f>
        <v>MEDIÇÃO 14</v>
      </c>
      <c r="F2" s="10"/>
      <c r="G2" s="10"/>
      <c r="H2" s="10"/>
      <c r="I2" s="10"/>
      <c r="J2" s="10"/>
      <c r="K2" s="11" t="s">
        <v>2</v>
      </c>
      <c r="L2" s="11"/>
      <c r="M2" s="11"/>
      <c r="N2" s="11"/>
      <c r="O2" s="5"/>
      <c r="P2" s="6"/>
      <c r="R2" s="8"/>
      <c r="S2" s="1"/>
    </row>
    <row r="3" s="7" customFormat="true" ht="8.25" hidden="false" customHeight="true" outlineLevel="0" collapsed="false">
      <c r="A3" s="9"/>
      <c r="B3" s="9"/>
      <c r="C3" s="9"/>
      <c r="D3" s="9"/>
      <c r="E3" s="10"/>
      <c r="F3" s="10"/>
      <c r="G3" s="10"/>
      <c r="H3" s="10"/>
      <c r="I3" s="10"/>
      <c r="J3" s="10"/>
      <c r="K3" s="11"/>
      <c r="L3" s="11"/>
      <c r="M3" s="11"/>
      <c r="N3" s="11"/>
      <c r="O3" s="5"/>
      <c r="P3" s="6"/>
      <c r="R3" s="8"/>
      <c r="S3" s="1"/>
    </row>
    <row r="4" s="18" customFormat="true" ht="17.25" hidden="false" customHeight="true" outlineLevel="0" collapsed="false">
      <c r="A4" s="12" t="s">
        <v>3</v>
      </c>
      <c r="B4" s="12"/>
      <c r="C4" s="12"/>
      <c r="D4" s="13" t="s">
        <v>4</v>
      </c>
      <c r="E4" s="13"/>
      <c r="F4" s="14" t="s">
        <v>5</v>
      </c>
      <c r="G4" s="14"/>
      <c r="H4" s="15" t="s">
        <v>6</v>
      </c>
      <c r="I4" s="15"/>
      <c r="J4" s="15"/>
      <c r="K4" s="16" t="s">
        <v>7</v>
      </c>
      <c r="L4" s="16"/>
      <c r="M4" s="17" t="n">
        <v>45182</v>
      </c>
      <c r="N4" s="17"/>
      <c r="P4" s="19"/>
      <c r="R4" s="20"/>
      <c r="S4" s="1"/>
      <c r="XFD4" s="7"/>
    </row>
    <row r="5" s="18" customFormat="true" ht="13.8" hidden="false" customHeight="false" outlineLevel="0" collapsed="false">
      <c r="A5" s="12"/>
      <c r="B5" s="12"/>
      <c r="C5" s="12"/>
      <c r="D5" s="13"/>
      <c r="E5" s="13"/>
      <c r="F5" s="14"/>
      <c r="G5" s="14"/>
      <c r="H5" s="15"/>
      <c r="I5" s="15"/>
      <c r="J5" s="15"/>
      <c r="K5" s="21" t="s">
        <v>8</v>
      </c>
      <c r="L5" s="21"/>
      <c r="M5" s="22" t="n">
        <v>45754</v>
      </c>
      <c r="N5" s="22"/>
      <c r="O5" s="23"/>
      <c r="P5" s="19"/>
      <c r="R5" s="20"/>
      <c r="S5" s="1"/>
      <c r="XFD5" s="7"/>
    </row>
    <row r="6" s="18" customFormat="true" ht="30.75" hidden="false" customHeight="true" outlineLevel="0" collapsed="false">
      <c r="A6" s="24" t="s">
        <v>9</v>
      </c>
      <c r="B6" s="24"/>
      <c r="C6" s="24"/>
      <c r="D6" s="25" t="s">
        <v>10</v>
      </c>
      <c r="E6" s="25"/>
      <c r="F6" s="26" t="n">
        <v>45627</v>
      </c>
      <c r="G6" s="26"/>
      <c r="H6" s="27" t="s">
        <v>11</v>
      </c>
      <c r="I6" s="28" t="n">
        <v>45657</v>
      </c>
      <c r="J6" s="28"/>
      <c r="K6" s="29" t="s">
        <v>12</v>
      </c>
      <c r="L6" s="29"/>
      <c r="M6" s="30" t="s">
        <v>13</v>
      </c>
      <c r="N6" s="30"/>
      <c r="O6" s="23"/>
      <c r="P6" s="19"/>
      <c r="R6" s="20"/>
      <c r="S6" s="1"/>
    </row>
    <row r="7" s="18" customFormat="true" ht="18.75" hidden="false" customHeight="true" outlineLevel="0" collapsed="false">
      <c r="A7" s="31" t="s">
        <v>14</v>
      </c>
      <c r="B7" s="31"/>
      <c r="C7" s="31"/>
      <c r="D7" s="31"/>
      <c r="E7" s="31"/>
      <c r="F7" s="32" t="str">
        <f aca="false">I8</f>
        <v>MEDIÇÃO 14</v>
      </c>
      <c r="G7" s="32"/>
      <c r="H7" s="32"/>
      <c r="I7" s="33" t="n">
        <f aca="false">L419</f>
        <v>38413.399</v>
      </c>
      <c r="J7" s="33"/>
      <c r="K7" s="34" t="s">
        <v>15</v>
      </c>
      <c r="L7" s="35" t="n">
        <f aca="false">H419</f>
        <v>0.00348119202030265</v>
      </c>
      <c r="M7" s="36" t="s">
        <v>16</v>
      </c>
      <c r="N7" s="37" t="n">
        <f aca="false">H420</f>
        <v>0.545840839667227</v>
      </c>
      <c r="P7" s="19"/>
      <c r="R7" s="20"/>
      <c r="S7" s="1"/>
    </row>
    <row r="8" s="47" customFormat="true" ht="16.5" hidden="false" customHeight="true" outlineLevel="0" collapsed="false">
      <c r="A8" s="38" t="s">
        <v>17</v>
      </c>
      <c r="B8" s="39" t="s">
        <v>18</v>
      </c>
      <c r="C8" s="40" t="s">
        <v>19</v>
      </c>
      <c r="D8" s="41" t="s">
        <v>20</v>
      </c>
      <c r="E8" s="42" t="s">
        <v>21</v>
      </c>
      <c r="F8" s="43" t="s">
        <v>22</v>
      </c>
      <c r="G8" s="43"/>
      <c r="H8" s="43"/>
      <c r="I8" s="44" t="s">
        <v>23</v>
      </c>
      <c r="J8" s="44"/>
      <c r="K8" s="44"/>
      <c r="L8" s="45" t="s">
        <v>24</v>
      </c>
      <c r="M8" s="45"/>
      <c r="N8" s="45"/>
      <c r="O8" s="18"/>
      <c r="P8" s="46"/>
      <c r="R8" s="48"/>
      <c r="S8" s="1"/>
      <c r="XFD8" s="18"/>
    </row>
    <row r="9" s="47" customFormat="true" ht="14.25" hidden="false" customHeight="true" outlineLevel="0" collapsed="false">
      <c r="A9" s="38"/>
      <c r="B9" s="39"/>
      <c r="C9" s="40"/>
      <c r="D9" s="41"/>
      <c r="E9" s="42"/>
      <c r="F9" s="49" t="s">
        <v>20</v>
      </c>
      <c r="G9" s="50" t="s">
        <v>25</v>
      </c>
      <c r="H9" s="51" t="s">
        <v>26</v>
      </c>
      <c r="I9" s="49" t="s">
        <v>20</v>
      </c>
      <c r="J9" s="52" t="s">
        <v>25</v>
      </c>
      <c r="K9" s="51" t="s">
        <v>26</v>
      </c>
      <c r="L9" s="53" t="s">
        <v>20</v>
      </c>
      <c r="M9" s="52" t="s">
        <v>25</v>
      </c>
      <c r="N9" s="51" t="s">
        <v>26</v>
      </c>
      <c r="O9" s="18"/>
      <c r="P9" s="54"/>
      <c r="R9" s="48"/>
      <c r="S9" s="1"/>
      <c r="XFD9" s="18"/>
    </row>
    <row r="10" s="47" customFormat="true" ht="13.8" hidden="false" customHeight="false" outlineLevel="0" collapsed="false">
      <c r="A10" s="55" t="n">
        <v>1</v>
      </c>
      <c r="B10" s="56" t="s">
        <v>27</v>
      </c>
      <c r="C10" s="57"/>
      <c r="D10" s="58"/>
      <c r="E10" s="57" t="s">
        <v>28</v>
      </c>
      <c r="F10" s="59"/>
      <c r="G10" s="57"/>
      <c r="H10" s="60"/>
      <c r="I10" s="59"/>
      <c r="J10" s="61" t="n">
        <f aca="false">SUM(J11:J13)</f>
        <v>0</v>
      </c>
      <c r="K10" s="60"/>
      <c r="L10" s="57"/>
      <c r="M10" s="61" t="n">
        <f aca="false">SUM(M11:M13)</f>
        <v>81114.5</v>
      </c>
      <c r="N10" s="60"/>
      <c r="O10" s="18"/>
      <c r="P10" s="54"/>
      <c r="R10" s="48"/>
      <c r="S10" s="1"/>
    </row>
    <row r="11" s="47" customFormat="true" ht="23.85" hidden="false" customHeight="false" outlineLevel="0" collapsed="false">
      <c r="A11" s="38" t="s">
        <v>29</v>
      </c>
      <c r="B11" s="62" t="s">
        <v>30</v>
      </c>
      <c r="C11" s="63" t="s">
        <v>31</v>
      </c>
      <c r="D11" s="64" t="n">
        <v>5151</v>
      </c>
      <c r="E11" s="42" t="n">
        <v>14.01</v>
      </c>
      <c r="F11" s="65" t="n">
        <v>5151</v>
      </c>
      <c r="G11" s="66" t="n">
        <f aca="false">F11*E11</f>
        <v>72165.51</v>
      </c>
      <c r="H11" s="67" t="n">
        <f aca="false">F11/D11</f>
        <v>1</v>
      </c>
      <c r="I11" s="68"/>
      <c r="J11" s="69" t="n">
        <f aca="false">TRUNC((I11*E11),3)</f>
        <v>0</v>
      </c>
      <c r="K11" s="67" t="n">
        <f aca="false">I11/D11</f>
        <v>0</v>
      </c>
      <c r="L11" s="70" t="n">
        <f aca="false">F11+I11</f>
        <v>5151</v>
      </c>
      <c r="M11" s="71" t="n">
        <f aca="false">TRUNC((G11+J11),3)</f>
        <v>72165.51</v>
      </c>
      <c r="N11" s="72" t="n">
        <f aca="false">H11+K11</f>
        <v>1</v>
      </c>
      <c r="O11" s="73"/>
      <c r="P11" s="19"/>
      <c r="R11" s="48"/>
      <c r="S11" s="1"/>
    </row>
    <row r="12" s="47" customFormat="true" ht="13.8" hidden="false" customHeight="false" outlineLevel="0" collapsed="false">
      <c r="A12" s="38" t="s">
        <v>32</v>
      </c>
      <c r="B12" s="62" t="s">
        <v>33</v>
      </c>
      <c r="C12" s="63" t="s">
        <v>31</v>
      </c>
      <c r="D12" s="64" t="n">
        <v>1000</v>
      </c>
      <c r="E12" s="42" t="n">
        <v>82.34</v>
      </c>
      <c r="F12" s="65" t="n">
        <v>0</v>
      </c>
      <c r="G12" s="66" t="n">
        <f aca="false">F12*E12</f>
        <v>0</v>
      </c>
      <c r="H12" s="67" t="n">
        <f aca="false">F12/D12</f>
        <v>0</v>
      </c>
      <c r="I12" s="68"/>
      <c r="J12" s="69" t="n">
        <f aca="false">TRUNC((I12*E12),3)</f>
        <v>0</v>
      </c>
      <c r="K12" s="67" t="n">
        <f aca="false">I12/D12</f>
        <v>0</v>
      </c>
      <c r="L12" s="70" t="n">
        <f aca="false">F12+I12</f>
        <v>0</v>
      </c>
      <c r="M12" s="71" t="n">
        <f aca="false">TRUNC((G12+J12),3)</f>
        <v>0</v>
      </c>
      <c r="N12" s="72" t="n">
        <f aca="false">H12+K12</f>
        <v>0</v>
      </c>
      <c r="O12" s="73"/>
      <c r="P12" s="19"/>
      <c r="R12" s="48"/>
      <c r="S12" s="1"/>
    </row>
    <row r="13" s="47" customFormat="true" ht="23.85" hidden="false" customHeight="false" outlineLevel="0" collapsed="false">
      <c r="A13" s="38" t="s">
        <v>34</v>
      </c>
      <c r="B13" s="62" t="s">
        <v>35</v>
      </c>
      <c r="C13" s="63" t="s">
        <v>36</v>
      </c>
      <c r="D13" s="64" t="n">
        <v>15244</v>
      </c>
      <c r="E13" s="42" t="n">
        <v>0.58705</v>
      </c>
      <c r="F13" s="65" t="n">
        <v>15243.9996593135</v>
      </c>
      <c r="G13" s="66" t="n">
        <f aca="false">F13*E13</f>
        <v>8948.98999999999</v>
      </c>
      <c r="H13" s="67" t="n">
        <f aca="false">F13/D13</f>
        <v>0.999999977651109</v>
      </c>
      <c r="I13" s="68"/>
      <c r="J13" s="69" t="n">
        <f aca="false">TRUNC((I13*E13),3)</f>
        <v>0</v>
      </c>
      <c r="K13" s="67" t="n">
        <f aca="false">I13/D13</f>
        <v>0</v>
      </c>
      <c r="L13" s="70" t="n">
        <f aca="false">F13+I13</f>
        <v>15243.9996593135</v>
      </c>
      <c r="M13" s="71" t="n">
        <f aca="false">TRUNC((G13+J13),3)</f>
        <v>8948.99</v>
      </c>
      <c r="N13" s="72" t="n">
        <f aca="false">H13+K13</f>
        <v>0.999999977651109</v>
      </c>
      <c r="O13" s="73"/>
      <c r="P13" s="19"/>
      <c r="R13" s="48"/>
      <c r="S13" s="1"/>
    </row>
    <row r="14" s="47" customFormat="true" ht="13.8" hidden="false" customHeight="false" outlineLevel="0" collapsed="false">
      <c r="A14" s="55" t="n">
        <v>2</v>
      </c>
      <c r="B14" s="56" t="s">
        <v>37</v>
      </c>
      <c r="C14" s="57"/>
      <c r="D14" s="58"/>
      <c r="E14" s="57"/>
      <c r="F14" s="59"/>
      <c r="G14" s="57"/>
      <c r="H14" s="60"/>
      <c r="I14" s="59"/>
      <c r="J14" s="61" t="n">
        <f aca="false">SUM(J15:J19)</f>
        <v>0</v>
      </c>
      <c r="K14" s="60"/>
      <c r="L14" s="57"/>
      <c r="M14" s="61" t="n">
        <f aca="false">SUM(M15:M19)</f>
        <v>1671114.487</v>
      </c>
      <c r="N14" s="60"/>
      <c r="O14" s="73"/>
      <c r="P14" s="19"/>
      <c r="R14" s="48"/>
      <c r="S14" s="1"/>
    </row>
    <row r="15" s="47" customFormat="true" ht="31.2" hidden="false" customHeight="true" outlineLevel="0" collapsed="false">
      <c r="A15" s="38" t="s">
        <v>38</v>
      </c>
      <c r="B15" s="62" t="s">
        <v>39</v>
      </c>
      <c r="C15" s="64" t="s">
        <v>36</v>
      </c>
      <c r="D15" s="64" t="n">
        <v>180632.63</v>
      </c>
      <c r="E15" s="42" t="n">
        <v>1.70144995397565</v>
      </c>
      <c r="F15" s="65" t="n">
        <v>180632.629412266</v>
      </c>
      <c r="G15" s="66" t="n">
        <f aca="false">F15*E15</f>
        <v>307337.379000001</v>
      </c>
      <c r="H15" s="67" t="n">
        <f aca="false">F15/D15</f>
        <v>0.999999996746247</v>
      </c>
      <c r="I15" s="68"/>
      <c r="J15" s="69" t="n">
        <f aca="false">TRUNC((I15*E15),3)</f>
        <v>0</v>
      </c>
      <c r="K15" s="67" t="n">
        <f aca="false">I15/D15</f>
        <v>0</v>
      </c>
      <c r="L15" s="70" t="n">
        <f aca="false">F15+I15</f>
        <v>180632.629412266</v>
      </c>
      <c r="M15" s="71" t="n">
        <f aca="false">TRUNC((G15+J15),3)</f>
        <v>307337.379</v>
      </c>
      <c r="N15" s="72" t="n">
        <f aca="false">H15+K15</f>
        <v>0.999999996746247</v>
      </c>
      <c r="O15" s="73"/>
      <c r="P15" s="19"/>
      <c r="R15" s="48"/>
      <c r="S15" s="1"/>
    </row>
    <row r="16" s="47" customFormat="true" ht="29.15" hidden="false" customHeight="true" outlineLevel="0" collapsed="false">
      <c r="A16" s="38" t="s">
        <v>40</v>
      </c>
      <c r="B16" s="62" t="s">
        <v>41</v>
      </c>
      <c r="C16" s="64" t="s">
        <v>42</v>
      </c>
      <c r="D16" s="64" t="n">
        <v>900400.59</v>
      </c>
      <c r="E16" s="42" t="n">
        <v>0.855699994599071</v>
      </c>
      <c r="F16" s="65" t="n">
        <v>900400.588831366</v>
      </c>
      <c r="G16" s="66" t="n">
        <f aca="false">F16*E16</f>
        <v>770472.779</v>
      </c>
      <c r="H16" s="67" t="n">
        <f aca="false">F16/D16</f>
        <v>0.999999998702096</v>
      </c>
      <c r="I16" s="68"/>
      <c r="J16" s="69" t="n">
        <f aca="false">TRUNC((I16*E16),3)</f>
        <v>0</v>
      </c>
      <c r="K16" s="67" t="n">
        <f aca="false">I16/D16</f>
        <v>0</v>
      </c>
      <c r="L16" s="70" t="n">
        <f aca="false">F16+I16</f>
        <v>900400.588831366</v>
      </c>
      <c r="M16" s="71" t="n">
        <f aca="false">TRUNC((G16+J16),3)</f>
        <v>770472.779</v>
      </c>
      <c r="N16" s="72" t="n">
        <f aca="false">H16+K16</f>
        <v>0.999999998702096</v>
      </c>
      <c r="O16" s="73"/>
      <c r="P16" s="19"/>
      <c r="Q16" s="74"/>
      <c r="R16" s="48"/>
      <c r="S16" s="1"/>
    </row>
    <row r="17" s="47" customFormat="true" ht="18.3" hidden="false" customHeight="true" outlineLevel="0" collapsed="false">
      <c r="A17" s="38" t="s">
        <v>43</v>
      </c>
      <c r="B17" s="62" t="s">
        <v>44</v>
      </c>
      <c r="C17" s="64" t="s">
        <v>36</v>
      </c>
      <c r="D17" s="64" t="n">
        <v>40895.46</v>
      </c>
      <c r="E17" s="42" t="n">
        <v>8.20874982210739</v>
      </c>
      <c r="F17" s="65" t="n">
        <v>40895.46</v>
      </c>
      <c r="G17" s="66" t="n">
        <f aca="false">F17*E17</f>
        <v>335700.6</v>
      </c>
      <c r="H17" s="67" t="n">
        <f aca="false">F17/D17</f>
        <v>1</v>
      </c>
      <c r="I17" s="68"/>
      <c r="J17" s="69" t="n">
        <f aca="false">TRUNC((I17*E17),3)</f>
        <v>0</v>
      </c>
      <c r="K17" s="67" t="n">
        <f aca="false">I17/D17</f>
        <v>0</v>
      </c>
      <c r="L17" s="70" t="n">
        <f aca="false">F17+I17</f>
        <v>40895.46</v>
      </c>
      <c r="M17" s="71" t="n">
        <f aca="false">TRUNC((G17+J17),3)</f>
        <v>335700.6</v>
      </c>
      <c r="N17" s="72" t="n">
        <f aca="false">H17+K17</f>
        <v>1</v>
      </c>
      <c r="O17" s="73"/>
      <c r="P17" s="19"/>
      <c r="Q17" s="74"/>
      <c r="R17" s="48"/>
      <c r="S17" s="1"/>
    </row>
    <row r="18" s="47" customFormat="true" ht="28.45" hidden="false" customHeight="true" outlineLevel="0" collapsed="false">
      <c r="A18" s="38" t="s">
        <v>45</v>
      </c>
      <c r="B18" s="62" t="s">
        <v>46</v>
      </c>
      <c r="C18" s="64" t="s">
        <v>36</v>
      </c>
      <c r="D18" s="64" t="n">
        <v>195.2</v>
      </c>
      <c r="E18" s="42" t="n">
        <v>139.399487704918</v>
      </c>
      <c r="F18" s="65" t="n">
        <v>195.2</v>
      </c>
      <c r="G18" s="66" t="n">
        <f aca="false">F18*E18</f>
        <v>27210.78</v>
      </c>
      <c r="H18" s="67" t="n">
        <f aca="false">F18/D18</f>
        <v>1</v>
      </c>
      <c r="I18" s="68"/>
      <c r="J18" s="69" t="n">
        <f aca="false">TRUNC((I18*E18),3)</f>
        <v>0</v>
      </c>
      <c r="K18" s="67" t="n">
        <f aca="false">I18/D18</f>
        <v>0</v>
      </c>
      <c r="L18" s="70" t="n">
        <f aca="false">F18+I18</f>
        <v>195.2</v>
      </c>
      <c r="M18" s="71" t="n">
        <f aca="false">TRUNC((G18+J18),3)</f>
        <v>27210.78</v>
      </c>
      <c r="N18" s="72" t="n">
        <f aca="false">H18+K18</f>
        <v>1</v>
      </c>
      <c r="O18" s="73"/>
      <c r="P18" s="19"/>
      <c r="Q18" s="74"/>
      <c r="R18" s="48"/>
      <c r="S18" s="1"/>
    </row>
    <row r="19" s="47" customFormat="true" ht="18.3" hidden="false" customHeight="true" outlineLevel="0" collapsed="false">
      <c r="A19" s="38" t="s">
        <v>47</v>
      </c>
      <c r="B19" s="62" t="s">
        <v>48</v>
      </c>
      <c r="C19" s="64" t="s">
        <v>36</v>
      </c>
      <c r="D19" s="64" t="n">
        <v>133844.34</v>
      </c>
      <c r="E19" s="42" t="n">
        <v>1.72134996519091</v>
      </c>
      <c r="F19" s="65" t="n">
        <v>133844.33941906</v>
      </c>
      <c r="G19" s="66" t="n">
        <f aca="false">F19*E19</f>
        <v>230392.948999999</v>
      </c>
      <c r="H19" s="67" t="n">
        <f aca="false">F19/D19</f>
        <v>0.999999995659585</v>
      </c>
      <c r="I19" s="68"/>
      <c r="J19" s="69" t="n">
        <f aca="false">TRUNC((I19*E19),3)</f>
        <v>0</v>
      </c>
      <c r="K19" s="67" t="n">
        <f aca="false">I19/D19</f>
        <v>0</v>
      </c>
      <c r="L19" s="70" t="n">
        <f aca="false">F19+I19</f>
        <v>133844.33941906</v>
      </c>
      <c r="M19" s="71" t="n">
        <f aca="false">TRUNC((G19+J19),3)</f>
        <v>230392.949</v>
      </c>
      <c r="N19" s="72" t="n">
        <f aca="false">H19+K19</f>
        <v>0.999999995659585</v>
      </c>
      <c r="O19" s="73"/>
      <c r="P19" s="19"/>
      <c r="Q19" s="74"/>
      <c r="R19" s="48"/>
      <c r="S19" s="1"/>
    </row>
    <row r="20" s="47" customFormat="true" ht="13.8" hidden="false" customHeight="false" outlineLevel="0" collapsed="false">
      <c r="A20" s="55" t="n">
        <v>3</v>
      </c>
      <c r="B20" s="56" t="s">
        <v>49</v>
      </c>
      <c r="C20" s="57"/>
      <c r="D20" s="58"/>
      <c r="E20" s="57"/>
      <c r="F20" s="59"/>
      <c r="G20" s="57"/>
      <c r="H20" s="60"/>
      <c r="I20" s="59"/>
      <c r="J20" s="61" t="n">
        <f aca="false">SUM(J21:J29)</f>
        <v>0</v>
      </c>
      <c r="K20" s="60"/>
      <c r="L20" s="57"/>
      <c r="M20" s="61" t="n">
        <f aca="false">SUM(M21:M29)</f>
        <v>993396.19</v>
      </c>
      <c r="N20" s="60"/>
      <c r="O20" s="73"/>
      <c r="P20" s="19"/>
      <c r="Q20" s="74"/>
      <c r="R20" s="48"/>
      <c r="S20" s="1"/>
    </row>
    <row r="21" s="47" customFormat="true" ht="23.85" hidden="false" customHeight="false" outlineLevel="0" collapsed="false">
      <c r="A21" s="38" t="s">
        <v>50</v>
      </c>
      <c r="B21" s="75" t="s">
        <v>51</v>
      </c>
      <c r="C21" s="64" t="s">
        <v>52</v>
      </c>
      <c r="D21" s="64" t="n">
        <v>156</v>
      </c>
      <c r="E21" s="42" t="n">
        <v>4714.56884615385</v>
      </c>
      <c r="F21" s="65" t="n">
        <v>156</v>
      </c>
      <c r="G21" s="66" t="n">
        <f aca="false">F21*E21</f>
        <v>735472.740000001</v>
      </c>
      <c r="H21" s="67" t="n">
        <f aca="false">F21/D21</f>
        <v>1</v>
      </c>
      <c r="I21" s="68"/>
      <c r="J21" s="69" t="n">
        <f aca="false">TRUNC((I21*E21),3)</f>
        <v>0</v>
      </c>
      <c r="K21" s="67" t="n">
        <f aca="false">I21/D21</f>
        <v>0</v>
      </c>
      <c r="L21" s="70" t="n">
        <f aca="false">F21+I21</f>
        <v>156</v>
      </c>
      <c r="M21" s="71" t="n">
        <f aca="false">TRUNC((G21+J21),3)</f>
        <v>735472.74</v>
      </c>
      <c r="N21" s="72" t="n">
        <f aca="false">H21+K21</f>
        <v>1</v>
      </c>
      <c r="O21" s="73"/>
      <c r="P21" s="19"/>
      <c r="Q21" s="74"/>
      <c r="R21" s="48"/>
      <c r="S21" s="1"/>
    </row>
    <row r="22" s="47" customFormat="true" ht="23.85" hidden="false" customHeight="false" outlineLevel="0" collapsed="false">
      <c r="A22" s="38" t="s">
        <v>53</v>
      </c>
      <c r="B22" s="75" t="s">
        <v>54</v>
      </c>
      <c r="C22" s="64" t="s">
        <v>55</v>
      </c>
      <c r="D22" s="64" t="n">
        <v>2</v>
      </c>
      <c r="E22" s="42" t="n">
        <v>26973.825</v>
      </c>
      <c r="F22" s="65" t="n">
        <v>2</v>
      </c>
      <c r="G22" s="66" t="n">
        <f aca="false">F22*E22</f>
        <v>53947.65</v>
      </c>
      <c r="H22" s="67" t="n">
        <f aca="false">F22/D22</f>
        <v>1</v>
      </c>
      <c r="I22" s="68"/>
      <c r="J22" s="69" t="n">
        <f aca="false">TRUNC((I22*E22),3)</f>
        <v>0</v>
      </c>
      <c r="K22" s="67" t="n">
        <f aca="false">I22/D22</f>
        <v>0</v>
      </c>
      <c r="L22" s="70" t="n">
        <f aca="false">F22+I22</f>
        <v>2</v>
      </c>
      <c r="M22" s="71" t="n">
        <f aca="false">TRUNC((G22+J22),3)</f>
        <v>53947.65</v>
      </c>
      <c r="N22" s="72" t="n">
        <f aca="false">H22+K22</f>
        <v>1</v>
      </c>
      <c r="O22" s="73"/>
      <c r="P22" s="19"/>
      <c r="Q22" s="74"/>
      <c r="R22" s="48"/>
      <c r="S22" s="1"/>
    </row>
    <row r="23" s="47" customFormat="true" ht="23.85" hidden="false" customHeight="false" outlineLevel="0" collapsed="false">
      <c r="A23" s="38" t="s">
        <v>56</v>
      </c>
      <c r="B23" s="75" t="s">
        <v>57</v>
      </c>
      <c r="C23" s="64" t="s">
        <v>52</v>
      </c>
      <c r="D23" s="64" t="n">
        <v>81</v>
      </c>
      <c r="E23" s="42" t="n">
        <v>492.031481481482</v>
      </c>
      <c r="F23" s="65" t="n">
        <v>81</v>
      </c>
      <c r="G23" s="66" t="n">
        <f aca="false">F23*E23</f>
        <v>39854.55</v>
      </c>
      <c r="H23" s="67" t="n">
        <f aca="false">F23/D23</f>
        <v>1</v>
      </c>
      <c r="I23" s="68"/>
      <c r="J23" s="69" t="n">
        <f aca="false">TRUNC((I23*E23),3)</f>
        <v>0</v>
      </c>
      <c r="K23" s="67" t="n">
        <f aca="false">I23/D23</f>
        <v>0</v>
      </c>
      <c r="L23" s="70" t="n">
        <f aca="false">F23+I23</f>
        <v>81</v>
      </c>
      <c r="M23" s="71" t="n">
        <f aca="false">TRUNC((G23+J23),3)</f>
        <v>39854.55</v>
      </c>
      <c r="N23" s="72" t="n">
        <f aca="false">H23+K23</f>
        <v>1</v>
      </c>
      <c r="O23" s="73"/>
      <c r="P23" s="19"/>
      <c r="Q23" s="74"/>
      <c r="R23" s="48"/>
      <c r="S23" s="1"/>
    </row>
    <row r="24" s="47" customFormat="true" ht="23.85" hidden="false" customHeight="false" outlineLevel="0" collapsed="false">
      <c r="A24" s="38" t="s">
        <v>58</v>
      </c>
      <c r="B24" s="75" t="s">
        <v>59</v>
      </c>
      <c r="C24" s="64" t="s">
        <v>55</v>
      </c>
      <c r="D24" s="64" t="n">
        <v>4</v>
      </c>
      <c r="E24" s="42" t="n">
        <v>3701.4475</v>
      </c>
      <c r="F24" s="65" t="n">
        <v>4</v>
      </c>
      <c r="G24" s="66" t="n">
        <f aca="false">F24*E24</f>
        <v>14805.79</v>
      </c>
      <c r="H24" s="67" t="n">
        <f aca="false">F24/D24</f>
        <v>1</v>
      </c>
      <c r="I24" s="68"/>
      <c r="J24" s="69" t="n">
        <f aca="false">TRUNC((I24*E24),3)</f>
        <v>0</v>
      </c>
      <c r="K24" s="67" t="n">
        <f aca="false">I24/D24</f>
        <v>0</v>
      </c>
      <c r="L24" s="70" t="n">
        <f aca="false">F24+I24</f>
        <v>4</v>
      </c>
      <c r="M24" s="71" t="n">
        <f aca="false">TRUNC((G24+J24),3)</f>
        <v>14805.79</v>
      </c>
      <c r="N24" s="72" t="n">
        <f aca="false">H24+K24</f>
        <v>1</v>
      </c>
      <c r="O24" s="73"/>
      <c r="P24" s="19"/>
      <c r="Q24" s="74"/>
      <c r="R24" s="48"/>
      <c r="S24" s="1"/>
    </row>
    <row r="25" s="47" customFormat="true" ht="23.85" hidden="false" customHeight="false" outlineLevel="0" collapsed="false">
      <c r="A25" s="38" t="s">
        <v>60</v>
      </c>
      <c r="B25" s="75" t="s">
        <v>61</v>
      </c>
      <c r="C25" s="64" t="s">
        <v>52</v>
      </c>
      <c r="D25" s="64" t="n">
        <v>893</v>
      </c>
      <c r="E25" s="42" t="n">
        <v>61.0746920492721</v>
      </c>
      <c r="F25" s="65" t="n">
        <v>893</v>
      </c>
      <c r="G25" s="66" t="n">
        <f aca="false">F25*E25</f>
        <v>54539.7</v>
      </c>
      <c r="H25" s="67" t="n">
        <f aca="false">F25/D25</f>
        <v>1</v>
      </c>
      <c r="I25" s="68"/>
      <c r="J25" s="69" t="n">
        <f aca="false">TRUNC((I25*E25),3)</f>
        <v>0</v>
      </c>
      <c r="K25" s="67" t="n">
        <f aca="false">I25/D25</f>
        <v>0</v>
      </c>
      <c r="L25" s="70" t="n">
        <f aca="false">F25+I25</f>
        <v>893</v>
      </c>
      <c r="M25" s="71" t="n">
        <f aca="false">TRUNC((G25+J25),3)</f>
        <v>54539.7</v>
      </c>
      <c r="N25" s="72" t="n">
        <f aca="false">H25+K25</f>
        <v>1</v>
      </c>
      <c r="O25" s="73"/>
      <c r="P25" s="19"/>
      <c r="Q25" s="74"/>
      <c r="R25" s="48"/>
      <c r="S25" s="1"/>
    </row>
    <row r="26" s="47" customFormat="true" ht="23.85" hidden="false" customHeight="false" outlineLevel="0" collapsed="false">
      <c r="A26" s="38" t="s">
        <v>62</v>
      </c>
      <c r="B26" s="75" t="s">
        <v>63</v>
      </c>
      <c r="C26" s="64" t="s">
        <v>52</v>
      </c>
      <c r="D26" s="64" t="n">
        <v>373</v>
      </c>
      <c r="E26" s="42" t="n">
        <v>115.170294906166</v>
      </c>
      <c r="F26" s="65" t="n">
        <v>373</v>
      </c>
      <c r="G26" s="66" t="n">
        <f aca="false">F26*E26</f>
        <v>42958.5199999999</v>
      </c>
      <c r="H26" s="67" t="n">
        <f aca="false">F26/D26</f>
        <v>1</v>
      </c>
      <c r="I26" s="68"/>
      <c r="J26" s="69" t="n">
        <f aca="false">TRUNC((I26*E26),3)</f>
        <v>0</v>
      </c>
      <c r="K26" s="67" t="n">
        <f aca="false">I26/D26</f>
        <v>0</v>
      </c>
      <c r="L26" s="70" t="n">
        <f aca="false">F26+I26</f>
        <v>373</v>
      </c>
      <c r="M26" s="71" t="n">
        <f aca="false">TRUNC((G26+J26),3)</f>
        <v>42958.52</v>
      </c>
      <c r="N26" s="72" t="n">
        <f aca="false">H26+K26</f>
        <v>1</v>
      </c>
      <c r="O26" s="73"/>
      <c r="P26" s="19"/>
      <c r="Q26" s="74"/>
      <c r="R26" s="48"/>
      <c r="S26" s="1"/>
    </row>
    <row r="27" s="47" customFormat="true" ht="24.4" hidden="false" customHeight="false" outlineLevel="0" collapsed="false">
      <c r="A27" s="38" t="s">
        <v>64</v>
      </c>
      <c r="B27" s="75" t="s">
        <v>65</v>
      </c>
      <c r="C27" s="64" t="s">
        <v>52</v>
      </c>
      <c r="D27" s="64" t="n">
        <v>119</v>
      </c>
      <c r="E27" s="42" t="n">
        <v>368.660084033614</v>
      </c>
      <c r="F27" s="65" t="n">
        <v>119</v>
      </c>
      <c r="G27" s="66" t="n">
        <f aca="false">F27*E27</f>
        <v>43870.5500000001</v>
      </c>
      <c r="H27" s="67" t="n">
        <f aca="false">F27/D27</f>
        <v>1</v>
      </c>
      <c r="I27" s="68"/>
      <c r="J27" s="69" t="n">
        <f aca="false">TRUNC((I27*E27),3)</f>
        <v>0</v>
      </c>
      <c r="K27" s="67" t="n">
        <f aca="false">I27/D27</f>
        <v>0</v>
      </c>
      <c r="L27" s="70" t="n">
        <f aca="false">F27+I27</f>
        <v>119</v>
      </c>
      <c r="M27" s="71" t="n">
        <f aca="false">TRUNC((G27+J27),3)</f>
        <v>43870.55</v>
      </c>
      <c r="N27" s="72" t="n">
        <f aca="false">H27+K27</f>
        <v>1</v>
      </c>
      <c r="O27" s="73"/>
      <c r="P27" s="19"/>
      <c r="Q27" s="74"/>
      <c r="R27" s="48"/>
      <c r="S27" s="1"/>
    </row>
    <row r="28" s="47" customFormat="true" ht="23.85" hidden="false" customHeight="false" outlineLevel="0" collapsed="false">
      <c r="A28" s="38" t="s">
        <v>66</v>
      </c>
      <c r="B28" s="75" t="s">
        <v>67</v>
      </c>
      <c r="C28" s="64" t="s">
        <v>55</v>
      </c>
      <c r="D28" s="64" t="n">
        <v>2</v>
      </c>
      <c r="E28" s="42" t="n">
        <v>882.06</v>
      </c>
      <c r="F28" s="65" t="n">
        <v>2</v>
      </c>
      <c r="G28" s="66" t="n">
        <f aca="false">F28*E28</f>
        <v>1764.12</v>
      </c>
      <c r="H28" s="67" t="n">
        <f aca="false">F28/D28</f>
        <v>1</v>
      </c>
      <c r="I28" s="68"/>
      <c r="J28" s="69" t="n">
        <f aca="false">TRUNC((I28*E28),3)</f>
        <v>0</v>
      </c>
      <c r="K28" s="67" t="n">
        <f aca="false">I28/D28</f>
        <v>0</v>
      </c>
      <c r="L28" s="70" t="n">
        <f aca="false">F28+I28</f>
        <v>2</v>
      </c>
      <c r="M28" s="71" t="n">
        <f aca="false">TRUNC((G28+J28),3)</f>
        <v>1764.12</v>
      </c>
      <c r="N28" s="72" t="n">
        <f aca="false">H28+K28</f>
        <v>1</v>
      </c>
      <c r="O28" s="73"/>
      <c r="P28" s="19"/>
      <c r="Q28" s="74"/>
      <c r="R28" s="48"/>
      <c r="S28" s="1"/>
    </row>
    <row r="29" s="47" customFormat="true" ht="23.85" hidden="false" customHeight="false" outlineLevel="0" collapsed="false">
      <c r="A29" s="38" t="s">
        <v>68</v>
      </c>
      <c r="B29" s="75" t="s">
        <v>69</v>
      </c>
      <c r="C29" s="64" t="s">
        <v>55</v>
      </c>
      <c r="D29" s="64" t="n">
        <v>1</v>
      </c>
      <c r="E29" s="42" t="n">
        <v>6182.57</v>
      </c>
      <c r="F29" s="65" t="n">
        <v>1</v>
      </c>
      <c r="G29" s="66" t="n">
        <f aca="false">F29*E29</f>
        <v>6182.57</v>
      </c>
      <c r="H29" s="67" t="n">
        <f aca="false">F29/D29</f>
        <v>1</v>
      </c>
      <c r="I29" s="68"/>
      <c r="J29" s="69" t="n">
        <f aca="false">TRUNC((I29*E29),3)</f>
        <v>0</v>
      </c>
      <c r="K29" s="67" t="n">
        <f aca="false">I29/D29</f>
        <v>0</v>
      </c>
      <c r="L29" s="70" t="n">
        <f aca="false">F29+I29</f>
        <v>1</v>
      </c>
      <c r="M29" s="71" t="n">
        <f aca="false">TRUNC((G29+J29),3)</f>
        <v>6182.57</v>
      </c>
      <c r="N29" s="72" t="n">
        <f aca="false">H29+K29</f>
        <v>1</v>
      </c>
      <c r="O29" s="73"/>
      <c r="P29" s="19"/>
      <c r="Q29" s="74"/>
      <c r="R29" s="48"/>
      <c r="S29" s="1"/>
    </row>
    <row r="30" s="47" customFormat="true" ht="13.8" hidden="false" customHeight="false" outlineLevel="0" collapsed="false">
      <c r="A30" s="55" t="n">
        <v>4</v>
      </c>
      <c r="B30" s="56" t="s">
        <v>70</v>
      </c>
      <c r="C30" s="57"/>
      <c r="D30" s="58"/>
      <c r="E30" s="57"/>
      <c r="F30" s="59"/>
      <c r="G30" s="57"/>
      <c r="H30" s="60"/>
      <c r="I30" s="59"/>
      <c r="J30" s="61" t="n">
        <f aca="false">SUM(J31:J41)</f>
        <v>0</v>
      </c>
      <c r="K30" s="60"/>
      <c r="L30" s="57"/>
      <c r="M30" s="61" t="n">
        <f aca="false">SUM(M31:M41)</f>
        <v>118419.62</v>
      </c>
      <c r="N30" s="60"/>
      <c r="O30" s="73"/>
      <c r="P30" s="19"/>
      <c r="Q30" s="74"/>
      <c r="R30" s="48"/>
      <c r="S30" s="1"/>
    </row>
    <row r="31" s="47" customFormat="true" ht="13.8" hidden="false" customHeight="false" outlineLevel="0" collapsed="false">
      <c r="A31" s="38" t="s">
        <v>71</v>
      </c>
      <c r="B31" s="75" t="s">
        <v>72</v>
      </c>
      <c r="C31" s="64" t="s">
        <v>31</v>
      </c>
      <c r="D31" s="76" t="n">
        <v>16</v>
      </c>
      <c r="E31" s="42" t="n">
        <v>358.29</v>
      </c>
      <c r="F31" s="65" t="n">
        <v>16</v>
      </c>
      <c r="G31" s="66" t="n">
        <f aca="false">F31*E31</f>
        <v>5732.64</v>
      </c>
      <c r="H31" s="67" t="n">
        <f aca="false">F31/D31</f>
        <v>1</v>
      </c>
      <c r="I31" s="68"/>
      <c r="J31" s="69" t="n">
        <f aca="false">TRUNC((I31*E31),3)</f>
        <v>0</v>
      </c>
      <c r="K31" s="67" t="n">
        <f aca="false">I31/D31</f>
        <v>0</v>
      </c>
      <c r="L31" s="70" t="n">
        <f aca="false">F31+I31</f>
        <v>16</v>
      </c>
      <c r="M31" s="71" t="n">
        <f aca="false">TRUNC((G31+J31),3)</f>
        <v>5732.64</v>
      </c>
      <c r="N31" s="72" t="n">
        <f aca="false">H31+K31</f>
        <v>1</v>
      </c>
      <c r="O31" s="73"/>
      <c r="P31" s="19"/>
      <c r="Q31" s="74"/>
      <c r="R31" s="48"/>
      <c r="S31" s="1"/>
    </row>
    <row r="32" s="47" customFormat="true" ht="59" hidden="false" customHeight="false" outlineLevel="0" collapsed="false">
      <c r="A32" s="38" t="s">
        <v>73</v>
      </c>
      <c r="B32" s="75" t="s">
        <v>74</v>
      </c>
      <c r="C32" s="64" t="s">
        <v>75</v>
      </c>
      <c r="D32" s="76" t="n">
        <v>12</v>
      </c>
      <c r="E32" s="42" t="n">
        <v>1342.6</v>
      </c>
      <c r="F32" s="65" t="n">
        <v>12</v>
      </c>
      <c r="G32" s="66" t="n">
        <f aca="false">F32*E32</f>
        <v>16111.2</v>
      </c>
      <c r="H32" s="67" t="n">
        <f aca="false">F32/D32</f>
        <v>1</v>
      </c>
      <c r="I32" s="68"/>
      <c r="J32" s="69" t="n">
        <f aca="false">TRUNC((I32*E32),3)</f>
        <v>0</v>
      </c>
      <c r="K32" s="67" t="n">
        <f aca="false">I32/D32</f>
        <v>0</v>
      </c>
      <c r="L32" s="70" t="n">
        <f aca="false">F32+I32</f>
        <v>12</v>
      </c>
      <c r="M32" s="71" t="n">
        <f aca="false">TRUNC((G32+J32),3)</f>
        <v>16111.2</v>
      </c>
      <c r="N32" s="72" t="n">
        <f aca="false">H32+K32</f>
        <v>1</v>
      </c>
      <c r="O32" s="73"/>
      <c r="P32" s="19"/>
      <c r="Q32" s="74"/>
      <c r="R32" s="48"/>
      <c r="S32" s="1"/>
    </row>
    <row r="33" s="47" customFormat="true" ht="35.95" hidden="false" customHeight="false" outlineLevel="0" collapsed="false">
      <c r="A33" s="38" t="s">
        <v>76</v>
      </c>
      <c r="B33" s="75" t="s">
        <v>77</v>
      </c>
      <c r="C33" s="64" t="s">
        <v>75</v>
      </c>
      <c r="D33" s="76" t="n">
        <v>12</v>
      </c>
      <c r="E33" s="42" t="n">
        <v>919.12</v>
      </c>
      <c r="F33" s="65" t="n">
        <v>12</v>
      </c>
      <c r="G33" s="66" t="n">
        <f aca="false">F33*E33</f>
        <v>11029.44</v>
      </c>
      <c r="H33" s="67" t="n">
        <f aca="false">F33/D33</f>
        <v>1</v>
      </c>
      <c r="I33" s="68"/>
      <c r="J33" s="69" t="n">
        <f aca="false">TRUNC((I33*E33),3)</f>
        <v>0</v>
      </c>
      <c r="K33" s="67" t="n">
        <f aca="false">I33/D33</f>
        <v>0</v>
      </c>
      <c r="L33" s="70" t="n">
        <f aca="false">F33+I33</f>
        <v>12</v>
      </c>
      <c r="M33" s="71" t="n">
        <f aca="false">TRUNC((G33+J33),3)</f>
        <v>11029.44</v>
      </c>
      <c r="N33" s="72" t="n">
        <f aca="false">H33+K33</f>
        <v>1</v>
      </c>
      <c r="O33" s="73"/>
      <c r="P33" s="19"/>
      <c r="Q33" s="74"/>
      <c r="R33" s="48"/>
      <c r="S33" s="1"/>
    </row>
    <row r="34" s="47" customFormat="true" ht="46.25" hidden="false" customHeight="false" outlineLevel="0" collapsed="false">
      <c r="A34" s="38" t="s">
        <v>78</v>
      </c>
      <c r="B34" s="75" t="s">
        <v>79</v>
      </c>
      <c r="C34" s="64" t="s">
        <v>75</v>
      </c>
      <c r="D34" s="76" t="n">
        <v>12</v>
      </c>
      <c r="E34" s="42" t="n">
        <v>1266.81</v>
      </c>
      <c r="F34" s="65" t="n">
        <v>12</v>
      </c>
      <c r="G34" s="66" t="n">
        <f aca="false">F34*E34</f>
        <v>15201.72</v>
      </c>
      <c r="H34" s="67" t="n">
        <f aca="false">F34/D34</f>
        <v>1</v>
      </c>
      <c r="I34" s="68"/>
      <c r="J34" s="69" t="n">
        <f aca="false">TRUNC((I34*E34),3)</f>
        <v>0</v>
      </c>
      <c r="K34" s="67" t="n">
        <f aca="false">I34/D34</f>
        <v>0</v>
      </c>
      <c r="L34" s="70" t="n">
        <f aca="false">F34+I34</f>
        <v>12</v>
      </c>
      <c r="M34" s="71" t="n">
        <f aca="false">TRUNC((G34+J34),3)</f>
        <v>15201.72</v>
      </c>
      <c r="N34" s="72" t="n">
        <f aca="false">H34+K34</f>
        <v>1</v>
      </c>
      <c r="O34" s="73"/>
      <c r="P34" s="19"/>
      <c r="Q34" s="74"/>
      <c r="R34" s="48"/>
      <c r="S34" s="1"/>
    </row>
    <row r="35" s="47" customFormat="true" ht="46.25" hidden="false" customHeight="false" outlineLevel="0" collapsed="false">
      <c r="A35" s="38" t="s">
        <v>80</v>
      </c>
      <c r="B35" s="75" t="s">
        <v>81</v>
      </c>
      <c r="C35" s="64" t="s">
        <v>75</v>
      </c>
      <c r="D35" s="76" t="n">
        <v>12</v>
      </c>
      <c r="E35" s="42" t="n">
        <v>1321.9</v>
      </c>
      <c r="F35" s="65" t="n">
        <v>12</v>
      </c>
      <c r="G35" s="66" t="n">
        <f aca="false">F35*E35</f>
        <v>15862.8</v>
      </c>
      <c r="H35" s="67" t="n">
        <f aca="false">F35/D35</f>
        <v>1</v>
      </c>
      <c r="I35" s="68"/>
      <c r="J35" s="69" t="n">
        <f aca="false">TRUNC((I35*E35),3)</f>
        <v>0</v>
      </c>
      <c r="K35" s="67" t="n">
        <f aca="false">I35/D35</f>
        <v>0</v>
      </c>
      <c r="L35" s="70" t="n">
        <f aca="false">F35+I35</f>
        <v>12</v>
      </c>
      <c r="M35" s="71" t="n">
        <f aca="false">TRUNC((G35+J35),3)</f>
        <v>15862.8</v>
      </c>
      <c r="N35" s="72" t="n">
        <f aca="false">H35+K35</f>
        <v>1</v>
      </c>
      <c r="O35" s="73"/>
      <c r="P35" s="19"/>
      <c r="Q35" s="74"/>
      <c r="R35" s="48"/>
      <c r="S35" s="1"/>
    </row>
    <row r="36" s="47" customFormat="true" ht="35.95" hidden="false" customHeight="false" outlineLevel="0" collapsed="false">
      <c r="A36" s="38" t="s">
        <v>82</v>
      </c>
      <c r="B36" s="75" t="s">
        <v>83</v>
      </c>
      <c r="C36" s="64" t="s">
        <v>75</v>
      </c>
      <c r="D36" s="76" t="n">
        <v>12</v>
      </c>
      <c r="E36" s="42" t="n">
        <v>934.19</v>
      </c>
      <c r="F36" s="65" t="n">
        <v>12</v>
      </c>
      <c r="G36" s="66" t="n">
        <f aca="false">F36*E36</f>
        <v>11210.28</v>
      </c>
      <c r="H36" s="67" t="n">
        <f aca="false">F36/D36</f>
        <v>1</v>
      </c>
      <c r="I36" s="68"/>
      <c r="J36" s="69" t="n">
        <f aca="false">TRUNC((I36*E36),3)</f>
        <v>0</v>
      </c>
      <c r="K36" s="67" t="n">
        <f aca="false">I36/D36</f>
        <v>0</v>
      </c>
      <c r="L36" s="70" t="n">
        <f aca="false">F36+I36</f>
        <v>12</v>
      </c>
      <c r="M36" s="71" t="n">
        <f aca="false">TRUNC((G36+J36),3)</f>
        <v>11210.28</v>
      </c>
      <c r="N36" s="72" t="n">
        <f aca="false">H36+K36</f>
        <v>1</v>
      </c>
      <c r="O36" s="73"/>
      <c r="P36" s="19"/>
      <c r="Q36" s="74"/>
      <c r="R36" s="48"/>
      <c r="S36" s="1"/>
    </row>
    <row r="37" s="47" customFormat="true" ht="23.85" hidden="false" customHeight="false" outlineLevel="0" collapsed="false">
      <c r="A37" s="38" t="s">
        <v>84</v>
      </c>
      <c r="B37" s="75" t="s">
        <v>85</v>
      </c>
      <c r="C37" s="64" t="s">
        <v>55</v>
      </c>
      <c r="D37" s="76" t="n">
        <v>10</v>
      </c>
      <c r="E37" s="42" t="n">
        <v>2425.36</v>
      </c>
      <c r="F37" s="65" t="n">
        <v>5</v>
      </c>
      <c r="G37" s="66" t="n">
        <f aca="false">F37*E37</f>
        <v>12126.8</v>
      </c>
      <c r="H37" s="67" t="n">
        <f aca="false">F37/D37</f>
        <v>0.5</v>
      </c>
      <c r="I37" s="68"/>
      <c r="J37" s="69" t="n">
        <f aca="false">TRUNC((I37*E37),3)</f>
        <v>0</v>
      </c>
      <c r="K37" s="67" t="n">
        <f aca="false">I37/D37</f>
        <v>0</v>
      </c>
      <c r="L37" s="70" t="n">
        <f aca="false">F37+I37</f>
        <v>5</v>
      </c>
      <c r="M37" s="71" t="n">
        <f aca="false">TRUNC((G37+J37),3)</f>
        <v>12126.8</v>
      </c>
      <c r="N37" s="72" t="n">
        <f aca="false">H37+K37</f>
        <v>0.5</v>
      </c>
      <c r="O37" s="73"/>
      <c r="P37" s="19"/>
      <c r="Q37" s="74"/>
      <c r="R37" s="48"/>
      <c r="S37" s="1"/>
    </row>
    <row r="38" s="47" customFormat="true" ht="46.25" hidden="false" customHeight="false" outlineLevel="0" collapsed="false">
      <c r="A38" s="38" t="s">
        <v>86</v>
      </c>
      <c r="B38" s="75" t="s">
        <v>87</v>
      </c>
      <c r="C38" s="64" t="s">
        <v>52</v>
      </c>
      <c r="D38" s="76" t="n">
        <v>25</v>
      </c>
      <c r="E38" s="42" t="n">
        <v>66.92</v>
      </c>
      <c r="F38" s="65" t="n">
        <v>25</v>
      </c>
      <c r="G38" s="66" t="n">
        <f aca="false">F38*E38</f>
        <v>1673</v>
      </c>
      <c r="H38" s="67" t="n">
        <f aca="false">F38/D38</f>
        <v>1</v>
      </c>
      <c r="I38" s="68"/>
      <c r="J38" s="69" t="n">
        <f aca="false">TRUNC((I38*E38),3)</f>
        <v>0</v>
      </c>
      <c r="K38" s="67" t="n">
        <f aca="false">I38/D38</f>
        <v>0</v>
      </c>
      <c r="L38" s="70" t="n">
        <f aca="false">F38+I38</f>
        <v>25</v>
      </c>
      <c r="M38" s="71" t="n">
        <f aca="false">TRUNC((G38+J38),3)</f>
        <v>1673</v>
      </c>
      <c r="N38" s="72" t="n">
        <f aca="false">H38+K38</f>
        <v>1</v>
      </c>
      <c r="O38" s="73"/>
      <c r="P38" s="19"/>
      <c r="Q38" s="74"/>
      <c r="R38" s="48"/>
      <c r="S38" s="1"/>
    </row>
    <row r="39" s="47" customFormat="true" ht="46.25" hidden="false" customHeight="false" outlineLevel="0" collapsed="false">
      <c r="A39" s="38" t="s">
        <v>88</v>
      </c>
      <c r="B39" s="75" t="s">
        <v>89</v>
      </c>
      <c r="C39" s="64" t="s">
        <v>52</v>
      </c>
      <c r="D39" s="76" t="n">
        <v>20</v>
      </c>
      <c r="E39" s="42" t="n">
        <v>650.19</v>
      </c>
      <c r="F39" s="65" t="n">
        <v>20</v>
      </c>
      <c r="G39" s="66" t="n">
        <f aca="false">F39*E39</f>
        <v>13003.8</v>
      </c>
      <c r="H39" s="67" t="n">
        <f aca="false">F39/D39</f>
        <v>1</v>
      </c>
      <c r="I39" s="68"/>
      <c r="J39" s="69" t="n">
        <f aca="false">TRUNC((I39*E39),3)</f>
        <v>0</v>
      </c>
      <c r="K39" s="67" t="n">
        <f aca="false">I39/D39</f>
        <v>0</v>
      </c>
      <c r="L39" s="70" t="n">
        <f aca="false">F39+I39</f>
        <v>20</v>
      </c>
      <c r="M39" s="71" t="n">
        <f aca="false">TRUNC((G39+J39),3)</f>
        <v>13003.8</v>
      </c>
      <c r="N39" s="72" t="n">
        <f aca="false">H39+K39</f>
        <v>1</v>
      </c>
      <c r="O39" s="73"/>
      <c r="P39" s="19"/>
      <c r="Q39" s="74"/>
      <c r="R39" s="48"/>
      <c r="S39" s="1"/>
    </row>
    <row r="40" s="47" customFormat="true" ht="35.95" hidden="false" customHeight="false" outlineLevel="0" collapsed="false">
      <c r="A40" s="38" t="s">
        <v>90</v>
      </c>
      <c r="B40" s="77" t="s">
        <v>91</v>
      </c>
      <c r="C40" s="64" t="s">
        <v>52</v>
      </c>
      <c r="D40" s="76" t="n">
        <v>25</v>
      </c>
      <c r="E40" s="42" t="n">
        <v>525.47</v>
      </c>
      <c r="F40" s="65" t="n">
        <v>25</v>
      </c>
      <c r="G40" s="66" t="n">
        <f aca="false">F40*E40</f>
        <v>13136.75</v>
      </c>
      <c r="H40" s="67" t="n">
        <f aca="false">F40/D40</f>
        <v>1</v>
      </c>
      <c r="I40" s="68"/>
      <c r="J40" s="69" t="n">
        <f aca="false">TRUNC((I40*E40),3)</f>
        <v>0</v>
      </c>
      <c r="K40" s="67" t="n">
        <f aca="false">I40/D40</f>
        <v>0</v>
      </c>
      <c r="L40" s="70" t="n">
        <f aca="false">F40+I40</f>
        <v>25</v>
      </c>
      <c r="M40" s="71" t="n">
        <f aca="false">TRUNC((G40+J40),3)</f>
        <v>13136.75</v>
      </c>
      <c r="N40" s="72" t="n">
        <f aca="false">H40+K40</f>
        <v>1</v>
      </c>
      <c r="O40" s="73"/>
      <c r="P40" s="19"/>
      <c r="Q40" s="74"/>
      <c r="R40" s="48"/>
      <c r="S40" s="1"/>
    </row>
    <row r="41" s="47" customFormat="true" ht="23.85" hidden="false" customHeight="false" outlineLevel="0" collapsed="false">
      <c r="A41" s="38" t="s">
        <v>92</v>
      </c>
      <c r="B41" s="75" t="s">
        <v>93</v>
      </c>
      <c r="C41" s="64" t="s">
        <v>55</v>
      </c>
      <c r="D41" s="76" t="n">
        <v>1</v>
      </c>
      <c r="E41" s="42" t="n">
        <v>3331.19</v>
      </c>
      <c r="F41" s="65" t="n">
        <v>1</v>
      </c>
      <c r="G41" s="66" t="n">
        <f aca="false">F41*E41</f>
        <v>3331.19</v>
      </c>
      <c r="H41" s="67" t="n">
        <f aca="false">F41/D41</f>
        <v>1</v>
      </c>
      <c r="I41" s="68"/>
      <c r="J41" s="69" t="n">
        <f aca="false">TRUNC((I41*E41),3)</f>
        <v>0</v>
      </c>
      <c r="K41" s="67" t="n">
        <f aca="false">I41/D41</f>
        <v>0</v>
      </c>
      <c r="L41" s="70" t="n">
        <f aca="false">F41+I41</f>
        <v>1</v>
      </c>
      <c r="M41" s="71" t="n">
        <f aca="false">TRUNC((G41+J41),3)</f>
        <v>3331.19</v>
      </c>
      <c r="N41" s="72" t="n">
        <f aca="false">H41+K41</f>
        <v>1</v>
      </c>
      <c r="O41" s="73"/>
      <c r="P41" s="19"/>
      <c r="Q41" s="74"/>
      <c r="R41" s="48"/>
      <c r="S41" s="1"/>
    </row>
    <row r="42" s="47" customFormat="true" ht="13.8" hidden="false" customHeight="false" outlineLevel="0" collapsed="false">
      <c r="A42" s="55" t="n">
        <v>5</v>
      </c>
      <c r="B42" s="56" t="s">
        <v>94</v>
      </c>
      <c r="C42" s="57"/>
      <c r="D42" s="58"/>
      <c r="E42" s="57"/>
      <c r="F42" s="59"/>
      <c r="G42" s="57"/>
      <c r="H42" s="60"/>
      <c r="I42" s="59"/>
      <c r="J42" s="61" t="n">
        <f aca="false">SUM(J43:J45)</f>
        <v>0</v>
      </c>
      <c r="K42" s="60"/>
      <c r="L42" s="57"/>
      <c r="M42" s="61" t="n">
        <f aca="false">SUM(M43:M45)</f>
        <v>7822.4</v>
      </c>
      <c r="N42" s="60"/>
      <c r="O42" s="73"/>
      <c r="P42" s="19"/>
      <c r="Q42" s="74"/>
      <c r="R42" s="48"/>
      <c r="S42" s="1"/>
    </row>
    <row r="43" s="47" customFormat="true" ht="13.8" hidden="false" customHeight="false" outlineLevel="0" collapsed="false">
      <c r="A43" s="38" t="s">
        <v>95</v>
      </c>
      <c r="B43" s="75" t="s">
        <v>96</v>
      </c>
      <c r="C43" s="64" t="s">
        <v>55</v>
      </c>
      <c r="D43" s="76" t="n">
        <v>20</v>
      </c>
      <c r="E43" s="42" t="n">
        <v>160.64</v>
      </c>
      <c r="F43" s="65" t="n">
        <v>20</v>
      </c>
      <c r="G43" s="66" t="n">
        <f aca="false">F43*E43</f>
        <v>3212.8</v>
      </c>
      <c r="H43" s="67" t="n">
        <f aca="false">F43/D43</f>
        <v>1</v>
      </c>
      <c r="I43" s="68"/>
      <c r="J43" s="69" t="n">
        <f aca="false">TRUNC((I43*E43),3)</f>
        <v>0</v>
      </c>
      <c r="K43" s="67" t="n">
        <f aca="false">I43/D43</f>
        <v>0</v>
      </c>
      <c r="L43" s="70" t="n">
        <f aca="false">F43+I43</f>
        <v>20</v>
      </c>
      <c r="M43" s="71" t="n">
        <f aca="false">TRUNC((G43+J43),3)</f>
        <v>3212.8</v>
      </c>
      <c r="N43" s="72" t="n">
        <f aca="false">H43+K43</f>
        <v>1</v>
      </c>
      <c r="O43" s="73"/>
      <c r="P43" s="19"/>
      <c r="Q43" s="74"/>
      <c r="R43" s="48"/>
      <c r="S43" s="1"/>
    </row>
    <row r="44" s="47" customFormat="true" ht="13.8" hidden="false" customHeight="false" outlineLevel="0" collapsed="false">
      <c r="A44" s="38" t="s">
        <v>97</v>
      </c>
      <c r="B44" s="75" t="s">
        <v>98</v>
      </c>
      <c r="C44" s="64" t="s">
        <v>55</v>
      </c>
      <c r="D44" s="76" t="n">
        <v>10</v>
      </c>
      <c r="E44" s="42" t="n">
        <v>44.76</v>
      </c>
      <c r="F44" s="65" t="n">
        <v>10</v>
      </c>
      <c r="G44" s="66" t="n">
        <f aca="false">F44*E44</f>
        <v>447.6</v>
      </c>
      <c r="H44" s="67" t="n">
        <f aca="false">F44/D44</f>
        <v>1</v>
      </c>
      <c r="I44" s="68"/>
      <c r="J44" s="69" t="n">
        <f aca="false">TRUNC((I44*E44),3)</f>
        <v>0</v>
      </c>
      <c r="K44" s="67" t="n">
        <f aca="false">I44/D44</f>
        <v>0</v>
      </c>
      <c r="L44" s="70" t="n">
        <f aca="false">F44+I44</f>
        <v>10</v>
      </c>
      <c r="M44" s="71" t="n">
        <f aca="false">TRUNC((G44+J44),3)</f>
        <v>447.6</v>
      </c>
      <c r="N44" s="72" t="n">
        <f aca="false">H44+K44</f>
        <v>1</v>
      </c>
      <c r="O44" s="73"/>
      <c r="P44" s="19"/>
      <c r="Q44" s="74"/>
      <c r="R44" s="48"/>
      <c r="S44" s="1"/>
    </row>
    <row r="45" s="47" customFormat="true" ht="23.85" hidden="false" customHeight="false" outlineLevel="0" collapsed="false">
      <c r="A45" s="38" t="s">
        <v>99</v>
      </c>
      <c r="B45" s="75" t="s">
        <v>100</v>
      </c>
      <c r="C45" s="64" t="s">
        <v>52</v>
      </c>
      <c r="D45" s="76" t="n">
        <v>200</v>
      </c>
      <c r="E45" s="42" t="n">
        <v>20.81</v>
      </c>
      <c r="F45" s="65" t="n">
        <v>200</v>
      </c>
      <c r="G45" s="66" t="n">
        <f aca="false">F45*E45</f>
        <v>4162</v>
      </c>
      <c r="H45" s="67" t="n">
        <f aca="false">F45/D45</f>
        <v>1</v>
      </c>
      <c r="I45" s="68"/>
      <c r="J45" s="69" t="n">
        <f aca="false">TRUNC((I45*E45),3)</f>
        <v>0</v>
      </c>
      <c r="K45" s="67" t="n">
        <f aca="false">I45/D45</f>
        <v>0</v>
      </c>
      <c r="L45" s="70" t="n">
        <f aca="false">F45+I45</f>
        <v>200</v>
      </c>
      <c r="M45" s="71" t="n">
        <f aca="false">TRUNC((G45+J45),3)</f>
        <v>4162</v>
      </c>
      <c r="N45" s="72" t="n">
        <f aca="false">H45+K45</f>
        <v>1</v>
      </c>
      <c r="O45" s="73"/>
      <c r="P45" s="19"/>
      <c r="Q45" s="74"/>
      <c r="R45" s="48"/>
      <c r="S45" s="1"/>
    </row>
    <row r="46" s="47" customFormat="true" ht="13.8" hidden="false" customHeight="false" outlineLevel="0" collapsed="false">
      <c r="A46" s="55" t="n">
        <v>6</v>
      </c>
      <c r="B46" s="56" t="s">
        <v>101</v>
      </c>
      <c r="C46" s="57"/>
      <c r="D46" s="58"/>
      <c r="E46" s="57"/>
      <c r="F46" s="59"/>
      <c r="G46" s="57"/>
      <c r="H46" s="60"/>
      <c r="I46" s="59"/>
      <c r="J46" s="61" t="n">
        <f aca="false">J47+J50</f>
        <v>0</v>
      </c>
      <c r="K46" s="60"/>
      <c r="L46" s="57"/>
      <c r="M46" s="61" t="n">
        <f aca="false">M47+M50</f>
        <v>2984395.07</v>
      </c>
      <c r="N46" s="60"/>
      <c r="O46" s="73"/>
      <c r="P46" s="19"/>
      <c r="Q46" s="74"/>
      <c r="R46" s="48"/>
      <c r="S46" s="1"/>
    </row>
    <row r="47" s="47" customFormat="true" ht="13.8" hidden="false" customHeight="false" outlineLevel="0" collapsed="false">
      <c r="A47" s="55" t="s">
        <v>102</v>
      </c>
      <c r="B47" s="56" t="s">
        <v>103</v>
      </c>
      <c r="C47" s="57"/>
      <c r="D47" s="58"/>
      <c r="E47" s="57"/>
      <c r="F47" s="59"/>
      <c r="G47" s="57"/>
      <c r="H47" s="60"/>
      <c r="I47" s="59"/>
      <c r="J47" s="61" t="n">
        <f aca="false">SUM(J48:J49)</f>
        <v>0</v>
      </c>
      <c r="K47" s="60"/>
      <c r="L47" s="57"/>
      <c r="M47" s="61" t="n">
        <f aca="false">SUM(M48:M49)</f>
        <v>2154407.85</v>
      </c>
      <c r="N47" s="60"/>
      <c r="O47" s="73"/>
      <c r="P47" s="19"/>
      <c r="Q47" s="74"/>
      <c r="R47" s="48"/>
      <c r="S47" s="1"/>
    </row>
    <row r="48" s="47" customFormat="true" ht="35.95" hidden="false" customHeight="false" outlineLevel="0" collapsed="false">
      <c r="A48" s="38" t="s">
        <v>104</v>
      </c>
      <c r="B48" s="77" t="s">
        <v>105</v>
      </c>
      <c r="C48" s="64" t="s">
        <v>31</v>
      </c>
      <c r="D48" s="76" t="n">
        <v>17393.25</v>
      </c>
      <c r="E48" s="42" t="n">
        <v>122.749999568798</v>
      </c>
      <c r="F48" s="65" t="n">
        <v>17393.25</v>
      </c>
      <c r="G48" s="66" t="n">
        <f aca="false">F48*E48</f>
        <v>2135021.43</v>
      </c>
      <c r="H48" s="67" t="n">
        <f aca="false">F48/D48</f>
        <v>1</v>
      </c>
      <c r="I48" s="68"/>
      <c r="J48" s="69" t="n">
        <f aca="false">TRUNC((I48*E48),3)</f>
        <v>0</v>
      </c>
      <c r="K48" s="67" t="n">
        <f aca="false">I48/D48</f>
        <v>0</v>
      </c>
      <c r="L48" s="70" t="n">
        <f aca="false">F48+I48</f>
        <v>17393.25</v>
      </c>
      <c r="M48" s="71" t="n">
        <f aca="false">TRUNC((G48+J48),3)</f>
        <v>2135021.43</v>
      </c>
      <c r="N48" s="72" t="n">
        <f aca="false">H48+K48</f>
        <v>1</v>
      </c>
      <c r="O48" s="73"/>
      <c r="P48" s="19"/>
      <c r="Q48" s="74"/>
      <c r="R48" s="48"/>
      <c r="S48" s="1"/>
    </row>
    <row r="49" s="47" customFormat="true" ht="13.8" hidden="false" customHeight="false" outlineLevel="0" collapsed="false">
      <c r="A49" s="38" t="s">
        <v>106</v>
      </c>
      <c r="B49" s="75" t="s">
        <v>107</v>
      </c>
      <c r="C49" s="64" t="s">
        <v>52</v>
      </c>
      <c r="D49" s="76" t="n">
        <v>488.2</v>
      </c>
      <c r="E49" s="42" t="n">
        <v>39.7099959033183</v>
      </c>
      <c r="F49" s="65" t="n">
        <v>488.2</v>
      </c>
      <c r="G49" s="66" t="n">
        <f aca="false">F49*E49</f>
        <v>19386.42</v>
      </c>
      <c r="H49" s="67" t="n">
        <f aca="false">F49/D49</f>
        <v>1</v>
      </c>
      <c r="I49" s="68"/>
      <c r="J49" s="69" t="n">
        <f aca="false">TRUNC((I49*E49),3)</f>
        <v>0</v>
      </c>
      <c r="K49" s="67" t="n">
        <f aca="false">I49/D49</f>
        <v>0</v>
      </c>
      <c r="L49" s="70" t="n">
        <f aca="false">F49+I49</f>
        <v>488.2</v>
      </c>
      <c r="M49" s="71" t="n">
        <f aca="false">TRUNC((G49+J49),3)</f>
        <v>19386.42</v>
      </c>
      <c r="N49" s="72" t="n">
        <f aca="false">H49+K49</f>
        <v>1</v>
      </c>
      <c r="O49" s="73"/>
      <c r="P49" s="19"/>
      <c r="Q49" s="74"/>
      <c r="R49" s="48"/>
      <c r="S49" s="1"/>
    </row>
    <row r="50" s="47" customFormat="true" ht="13.8" hidden="false" customHeight="false" outlineLevel="0" collapsed="false">
      <c r="A50" s="55" t="s">
        <v>108</v>
      </c>
      <c r="B50" s="56" t="s">
        <v>109</v>
      </c>
      <c r="C50" s="57"/>
      <c r="D50" s="58"/>
      <c r="E50" s="57"/>
      <c r="F50" s="59"/>
      <c r="G50" s="57"/>
      <c r="H50" s="60"/>
      <c r="I50" s="59"/>
      <c r="J50" s="61" t="n">
        <f aca="false">SUM(J51:J53)</f>
        <v>0</v>
      </c>
      <c r="K50" s="60"/>
      <c r="L50" s="57"/>
      <c r="M50" s="61" t="n">
        <f aca="false">SUM(M51:M53)</f>
        <v>829987.22</v>
      </c>
      <c r="N50" s="60"/>
      <c r="O50" s="73"/>
      <c r="P50" s="19"/>
      <c r="Q50" s="74"/>
      <c r="R50" s="48"/>
      <c r="S50" s="1"/>
    </row>
    <row r="51" s="47" customFormat="true" ht="35.95" hidden="false" customHeight="false" outlineLevel="0" collapsed="false">
      <c r="A51" s="38" t="s">
        <v>110</v>
      </c>
      <c r="B51" s="75" t="s">
        <v>111</v>
      </c>
      <c r="C51" s="64" t="s">
        <v>36</v>
      </c>
      <c r="D51" s="64" t="n">
        <v>201.34</v>
      </c>
      <c r="E51" s="42" t="n">
        <v>801.119996026622</v>
      </c>
      <c r="F51" s="65" t="n">
        <v>201.34</v>
      </c>
      <c r="G51" s="66" t="n">
        <f aca="false">F51*E51</f>
        <v>161297.5</v>
      </c>
      <c r="H51" s="67" t="n">
        <f aca="false">F51/D51</f>
        <v>1</v>
      </c>
      <c r="I51" s="68"/>
      <c r="J51" s="69" t="n">
        <f aca="false">TRUNC((I51*E51),3)</f>
        <v>0</v>
      </c>
      <c r="K51" s="67" t="n">
        <f aca="false">I51/D51</f>
        <v>0</v>
      </c>
      <c r="L51" s="70" t="n">
        <f aca="false">F51+I51</f>
        <v>201.34</v>
      </c>
      <c r="M51" s="71" t="n">
        <f aca="false">TRUNC((G51+J51),3)</f>
        <v>161297.5</v>
      </c>
      <c r="N51" s="72" t="n">
        <f aca="false">H51+K51</f>
        <v>1</v>
      </c>
      <c r="O51" s="73"/>
      <c r="P51" s="19"/>
      <c r="Q51" s="74"/>
      <c r="R51" s="48"/>
      <c r="S51" s="1"/>
    </row>
    <row r="52" s="47" customFormat="true" ht="23.85" hidden="false" customHeight="false" outlineLevel="0" collapsed="false">
      <c r="A52" s="38" t="s">
        <v>112</v>
      </c>
      <c r="B52" s="75" t="s">
        <v>113</v>
      </c>
      <c r="C52" s="64" t="s">
        <v>114</v>
      </c>
      <c r="D52" s="64" t="n">
        <v>34325.82</v>
      </c>
      <c r="E52" s="42" t="n">
        <v>15.7299997494597</v>
      </c>
      <c r="F52" s="65" t="n">
        <v>34325.82</v>
      </c>
      <c r="G52" s="66" t="n">
        <f aca="false">F52*E52</f>
        <v>539945.139999999</v>
      </c>
      <c r="H52" s="67" t="n">
        <f aca="false">F52/D52</f>
        <v>1</v>
      </c>
      <c r="I52" s="68"/>
      <c r="J52" s="69" t="n">
        <f aca="false">TRUNC((I52*E52),3)</f>
        <v>0</v>
      </c>
      <c r="K52" s="67" t="n">
        <f aca="false">I52/D52</f>
        <v>0</v>
      </c>
      <c r="L52" s="70" t="n">
        <f aca="false">F52+I52</f>
        <v>34325.82</v>
      </c>
      <c r="M52" s="71" t="n">
        <f aca="false">TRUNC((G52+J52),3)</f>
        <v>539945.14</v>
      </c>
      <c r="N52" s="72" t="n">
        <f aca="false">H52+K52</f>
        <v>1</v>
      </c>
      <c r="O52" s="73"/>
      <c r="P52" s="19"/>
      <c r="Q52" s="74"/>
      <c r="R52" s="48"/>
      <c r="S52" s="1"/>
    </row>
    <row r="53" s="47" customFormat="true" ht="35.95" hidden="false" customHeight="false" outlineLevel="0" collapsed="false">
      <c r="A53" s="38" t="s">
        <v>115</v>
      </c>
      <c r="B53" s="75" t="s">
        <v>116</v>
      </c>
      <c r="C53" s="64" t="s">
        <v>31</v>
      </c>
      <c r="D53" s="64" t="n">
        <v>1075.92</v>
      </c>
      <c r="E53" s="42" t="n">
        <v>119.659993308053</v>
      </c>
      <c r="F53" s="65" t="n">
        <v>1075.92</v>
      </c>
      <c r="G53" s="66" t="n">
        <f aca="false">F53*E53</f>
        <v>128744.58</v>
      </c>
      <c r="H53" s="67" t="n">
        <f aca="false">F53/D53</f>
        <v>1</v>
      </c>
      <c r="I53" s="68"/>
      <c r="J53" s="69" t="n">
        <f aca="false">TRUNC((I53*E53),3)</f>
        <v>0</v>
      </c>
      <c r="K53" s="67" t="n">
        <f aca="false">I53/D53</f>
        <v>0</v>
      </c>
      <c r="L53" s="70" t="n">
        <f aca="false">F53+I53</f>
        <v>1075.92</v>
      </c>
      <c r="M53" s="71" t="n">
        <f aca="false">TRUNC((G53+J53),3)</f>
        <v>128744.58</v>
      </c>
      <c r="N53" s="72" t="n">
        <f aca="false">H53+K53</f>
        <v>1</v>
      </c>
      <c r="O53" s="73"/>
      <c r="P53" s="19"/>
      <c r="Q53" s="74"/>
      <c r="R53" s="48"/>
      <c r="S53" s="1"/>
    </row>
    <row r="54" s="47" customFormat="true" ht="13.8" hidden="false" customHeight="false" outlineLevel="0" collapsed="false">
      <c r="A54" s="55" t="n">
        <v>7</v>
      </c>
      <c r="B54" s="56" t="s">
        <v>117</v>
      </c>
      <c r="C54" s="57"/>
      <c r="D54" s="58"/>
      <c r="E54" s="57"/>
      <c r="F54" s="59"/>
      <c r="G54" s="57"/>
      <c r="H54" s="60"/>
      <c r="I54" s="59"/>
      <c r="J54" s="61" t="n">
        <f aca="false">SUM(J55:J56)</f>
        <v>38413.399</v>
      </c>
      <c r="K54" s="60"/>
      <c r="L54" s="57"/>
      <c r="M54" s="61" t="n">
        <f aca="false">SUM(M55:M56)</f>
        <v>58847.598</v>
      </c>
      <c r="N54" s="60"/>
      <c r="O54" s="1"/>
      <c r="P54" s="19"/>
      <c r="Q54" s="74"/>
      <c r="R54" s="48"/>
      <c r="S54" s="1"/>
    </row>
    <row r="55" s="47" customFormat="true" ht="35.95" hidden="false" customHeight="false" outlineLevel="0" collapsed="false">
      <c r="A55" s="38" t="s">
        <v>118</v>
      </c>
      <c r="B55" s="77" t="s">
        <v>105</v>
      </c>
      <c r="C55" s="64" t="s">
        <v>31</v>
      </c>
      <c r="D55" s="76" t="n">
        <v>1273.56</v>
      </c>
      <c r="E55" s="42" t="n">
        <v>122.75</v>
      </c>
      <c r="F55" s="65" t="n">
        <v>160</v>
      </c>
      <c r="G55" s="66" t="n">
        <f aca="false">F55*E55</f>
        <v>19640</v>
      </c>
      <c r="H55" s="67" t="n">
        <f aca="false">F55/D55</f>
        <v>0.125632086434875</v>
      </c>
      <c r="I55" s="68" t="n">
        <v>300</v>
      </c>
      <c r="J55" s="69" t="n">
        <f aca="false">TRUNC((I55*E55),3)</f>
        <v>36825</v>
      </c>
      <c r="K55" s="67" t="n">
        <f aca="false">I55/D55</f>
        <v>0.235560162065392</v>
      </c>
      <c r="L55" s="70" t="n">
        <f aca="false">F55+I55</f>
        <v>460</v>
      </c>
      <c r="M55" s="71" t="n">
        <f aca="false">TRUNC((G55+J55),3)</f>
        <v>56465</v>
      </c>
      <c r="N55" s="72" t="n">
        <f aca="false">H55+K55</f>
        <v>0.361192248500267</v>
      </c>
      <c r="O55" s="1"/>
      <c r="P55" s="19"/>
      <c r="Q55" s="74"/>
      <c r="R55" s="48"/>
      <c r="S55" s="1"/>
    </row>
    <row r="56" s="47" customFormat="true" ht="13.8" hidden="false" customHeight="false" outlineLevel="0" collapsed="false">
      <c r="A56" s="38" t="s">
        <v>119</v>
      </c>
      <c r="B56" s="75" t="s">
        <v>107</v>
      </c>
      <c r="C56" s="64" t="s">
        <v>52</v>
      </c>
      <c r="D56" s="76" t="n">
        <v>160.2</v>
      </c>
      <c r="E56" s="42" t="n">
        <v>39.7099875156055</v>
      </c>
      <c r="F56" s="65" t="n">
        <v>20</v>
      </c>
      <c r="G56" s="66" t="n">
        <f aca="false">F56*E56</f>
        <v>794.19975031211</v>
      </c>
      <c r="H56" s="67" t="n">
        <f aca="false">F56/D56</f>
        <v>0.124843945068664</v>
      </c>
      <c r="I56" s="68" t="n">
        <v>40</v>
      </c>
      <c r="J56" s="69" t="n">
        <f aca="false">TRUNC((I56*E56),3)</f>
        <v>1588.399</v>
      </c>
      <c r="K56" s="67" t="n">
        <f aca="false">I56/D56</f>
        <v>0.249687890137328</v>
      </c>
      <c r="L56" s="70" t="n">
        <f aca="false">F56+I56</f>
        <v>60</v>
      </c>
      <c r="M56" s="71" t="n">
        <f aca="false">TRUNC((G56+J56),3)</f>
        <v>2382.598</v>
      </c>
      <c r="N56" s="72" t="n">
        <f aca="false">H56+K56</f>
        <v>0.374531835205992</v>
      </c>
      <c r="O56" s="1"/>
      <c r="P56" s="19"/>
      <c r="Q56" s="74"/>
      <c r="R56" s="48"/>
      <c r="S56" s="1"/>
    </row>
    <row r="57" s="47" customFormat="true" ht="13.8" hidden="false" customHeight="false" outlineLevel="0" collapsed="false">
      <c r="A57" s="55" t="n">
        <v>8</v>
      </c>
      <c r="B57" s="56" t="s">
        <v>120</v>
      </c>
      <c r="C57" s="57"/>
      <c r="D57" s="58"/>
      <c r="E57" s="57"/>
      <c r="F57" s="59"/>
      <c r="G57" s="57"/>
      <c r="H57" s="60"/>
      <c r="I57" s="59"/>
      <c r="J57" s="61" t="n">
        <f aca="false">J58+J62+J64+J70+J78+J81+J89+J99+J106+J114+J132+J135+J142</f>
        <v>0</v>
      </c>
      <c r="K57" s="60"/>
      <c r="L57" s="57"/>
      <c r="M57" s="61" t="n">
        <f aca="false">M58+M62+M64+M70+M78+M81+M89+M99+M106+M114+M132+M135+M142</f>
        <v>0</v>
      </c>
      <c r="N57" s="60"/>
      <c r="O57" s="1"/>
      <c r="P57" s="19"/>
      <c r="Q57" s="74"/>
      <c r="R57" s="48"/>
      <c r="S57" s="1"/>
    </row>
    <row r="58" s="47" customFormat="true" ht="13.8" hidden="false" customHeight="false" outlineLevel="0" collapsed="false">
      <c r="A58" s="55" t="s">
        <v>121</v>
      </c>
      <c r="B58" s="56" t="s">
        <v>122</v>
      </c>
      <c r="C58" s="57"/>
      <c r="D58" s="58"/>
      <c r="E58" s="57"/>
      <c r="F58" s="59"/>
      <c r="G58" s="57"/>
      <c r="H58" s="60"/>
      <c r="I58" s="59"/>
      <c r="J58" s="61" t="n">
        <f aca="false">SUM(J59:J61)</f>
        <v>0</v>
      </c>
      <c r="K58" s="60"/>
      <c r="L58" s="57"/>
      <c r="M58" s="61" t="n">
        <f aca="false">SUM(M59:M61)</f>
        <v>0</v>
      </c>
      <c r="N58" s="60"/>
      <c r="O58" s="1"/>
      <c r="P58" s="19"/>
      <c r="Q58" s="74"/>
      <c r="R58" s="48"/>
      <c r="S58" s="1"/>
    </row>
    <row r="59" s="47" customFormat="true" ht="35.95" hidden="false" customHeight="false" outlineLevel="0" collapsed="false">
      <c r="A59" s="38" t="s">
        <v>123</v>
      </c>
      <c r="B59" s="75" t="s">
        <v>111</v>
      </c>
      <c r="C59" s="64" t="s">
        <v>36</v>
      </c>
      <c r="D59" s="76" t="n">
        <v>212.8</v>
      </c>
      <c r="E59" s="42" t="n">
        <v>801.119971804511</v>
      </c>
      <c r="F59" s="65" t="n">
        <v>0</v>
      </c>
      <c r="G59" s="66" t="n">
        <f aca="false">F59*E59</f>
        <v>0</v>
      </c>
      <c r="H59" s="67" t="n">
        <f aca="false">F59/D59</f>
        <v>0</v>
      </c>
      <c r="I59" s="68"/>
      <c r="J59" s="69" t="n">
        <f aca="false">TRUNC((I59*E59),3)</f>
        <v>0</v>
      </c>
      <c r="K59" s="67" t="n">
        <f aca="false">I59/D59</f>
        <v>0</v>
      </c>
      <c r="L59" s="70" t="n">
        <f aca="false">F59+I59</f>
        <v>0</v>
      </c>
      <c r="M59" s="71" t="n">
        <f aca="false">TRUNC((G59+J59),3)</f>
        <v>0</v>
      </c>
      <c r="N59" s="72" t="n">
        <f aca="false">H59+K59</f>
        <v>0</v>
      </c>
      <c r="O59" s="1"/>
      <c r="P59" s="19"/>
      <c r="Q59" s="74"/>
      <c r="R59" s="48"/>
      <c r="S59" s="1"/>
    </row>
    <row r="60" s="47" customFormat="true" ht="23.85" hidden="false" customHeight="false" outlineLevel="0" collapsed="false">
      <c r="A60" s="38" t="s">
        <v>124</v>
      </c>
      <c r="B60" s="75" t="s">
        <v>113</v>
      </c>
      <c r="C60" s="64" t="s">
        <v>114</v>
      </c>
      <c r="D60" s="76" t="n">
        <v>15176</v>
      </c>
      <c r="E60" s="42" t="n">
        <v>15.73</v>
      </c>
      <c r="F60" s="65" t="n">
        <v>0</v>
      </c>
      <c r="G60" s="66" t="n">
        <f aca="false">F60*E60</f>
        <v>0</v>
      </c>
      <c r="H60" s="67" t="n">
        <f aca="false">F60/D60</f>
        <v>0</v>
      </c>
      <c r="I60" s="68"/>
      <c r="J60" s="69" t="n">
        <f aca="false">TRUNC((I60*E60),3)</f>
        <v>0</v>
      </c>
      <c r="K60" s="67" t="n">
        <f aca="false">I60/D60</f>
        <v>0</v>
      </c>
      <c r="L60" s="70" t="n">
        <f aca="false">F60+I60</f>
        <v>0</v>
      </c>
      <c r="M60" s="71" t="n">
        <f aca="false">TRUNC((G60+J60),3)</f>
        <v>0</v>
      </c>
      <c r="N60" s="72" t="n">
        <f aca="false">H60+K60</f>
        <v>0</v>
      </c>
      <c r="O60" s="1"/>
      <c r="P60" s="19"/>
      <c r="Q60" s="74"/>
      <c r="R60" s="48"/>
      <c r="S60" s="1"/>
    </row>
    <row r="61" s="47" customFormat="true" ht="35.95" hidden="false" customHeight="false" outlineLevel="0" collapsed="false">
      <c r="A61" s="38" t="s">
        <v>125</v>
      </c>
      <c r="B61" s="75" t="s">
        <v>116</v>
      </c>
      <c r="C61" s="64" t="s">
        <v>31</v>
      </c>
      <c r="D61" s="76" t="n">
        <v>2017.9</v>
      </c>
      <c r="E61" s="42" t="n">
        <v>119.659998017741</v>
      </c>
      <c r="F61" s="65" t="n">
        <v>0</v>
      </c>
      <c r="G61" s="66" t="n">
        <f aca="false">F61*E61</f>
        <v>0</v>
      </c>
      <c r="H61" s="67" t="n">
        <f aca="false">F61/D61</f>
        <v>0</v>
      </c>
      <c r="I61" s="68"/>
      <c r="J61" s="69" t="n">
        <f aca="false">TRUNC((I61*E61),3)</f>
        <v>0</v>
      </c>
      <c r="K61" s="67" t="n">
        <f aca="false">I61/D61</f>
        <v>0</v>
      </c>
      <c r="L61" s="70" t="n">
        <f aca="false">F61+I61</f>
        <v>0</v>
      </c>
      <c r="M61" s="71" t="n">
        <f aca="false">TRUNC((G61+J61),3)</f>
        <v>0</v>
      </c>
      <c r="N61" s="72" t="n">
        <f aca="false">H61+K61</f>
        <v>0</v>
      </c>
      <c r="O61" s="1"/>
      <c r="P61" s="19"/>
      <c r="Q61" s="74"/>
      <c r="R61" s="48"/>
      <c r="S61" s="1"/>
    </row>
    <row r="62" s="47" customFormat="true" ht="13.8" hidden="false" customHeight="false" outlineLevel="0" collapsed="false">
      <c r="A62" s="55" t="s">
        <v>126</v>
      </c>
      <c r="B62" s="56" t="s">
        <v>127</v>
      </c>
      <c r="C62" s="57"/>
      <c r="D62" s="58"/>
      <c r="E62" s="57"/>
      <c r="F62" s="59"/>
      <c r="G62" s="57"/>
      <c r="H62" s="60"/>
      <c r="I62" s="59"/>
      <c r="J62" s="61" t="n">
        <f aca="false">SUM(J63)</f>
        <v>0</v>
      </c>
      <c r="K62" s="60"/>
      <c r="L62" s="57"/>
      <c r="M62" s="61" t="n">
        <f aca="false">SUM(M63)</f>
        <v>0</v>
      </c>
      <c r="N62" s="60"/>
      <c r="O62" s="1"/>
      <c r="P62" s="19"/>
      <c r="Q62" s="74"/>
      <c r="R62" s="48"/>
      <c r="S62" s="1"/>
    </row>
    <row r="63" s="47" customFormat="true" ht="47.45" hidden="false" customHeight="false" outlineLevel="0" collapsed="false">
      <c r="A63" s="38" t="s">
        <v>128</v>
      </c>
      <c r="B63" s="75" t="s">
        <v>129</v>
      </c>
      <c r="C63" s="64" t="s">
        <v>31</v>
      </c>
      <c r="D63" s="76" t="n">
        <v>586.52</v>
      </c>
      <c r="E63" s="42" t="n">
        <v>82.6799938621019</v>
      </c>
      <c r="F63" s="65" t="n">
        <v>0</v>
      </c>
      <c r="G63" s="66" t="n">
        <f aca="false">F63*E63</f>
        <v>0</v>
      </c>
      <c r="H63" s="67" t="n">
        <f aca="false">F63/D63</f>
        <v>0</v>
      </c>
      <c r="I63" s="68"/>
      <c r="J63" s="69" t="n">
        <f aca="false">TRUNC((I63*E63),3)</f>
        <v>0</v>
      </c>
      <c r="K63" s="67" t="n">
        <f aca="false">I63/D63</f>
        <v>0</v>
      </c>
      <c r="L63" s="70" t="n">
        <f aca="false">F63+I63</f>
        <v>0</v>
      </c>
      <c r="M63" s="71" t="n">
        <f aca="false">TRUNC((G63+J63),3)</f>
        <v>0</v>
      </c>
      <c r="N63" s="72" t="n">
        <f aca="false">H63+K63</f>
        <v>0</v>
      </c>
      <c r="O63" s="1"/>
      <c r="P63" s="19"/>
      <c r="Q63" s="74"/>
      <c r="R63" s="48"/>
      <c r="S63" s="1"/>
    </row>
    <row r="64" s="47" customFormat="true" ht="13.8" hidden="false" customHeight="false" outlineLevel="0" collapsed="false">
      <c r="A64" s="55" t="s">
        <v>130</v>
      </c>
      <c r="B64" s="56" t="s">
        <v>131</v>
      </c>
      <c r="C64" s="57"/>
      <c r="D64" s="58"/>
      <c r="E64" s="57"/>
      <c r="F64" s="59"/>
      <c r="G64" s="57"/>
      <c r="H64" s="60"/>
      <c r="I64" s="59"/>
      <c r="J64" s="61" t="n">
        <f aca="false">SUM(J65:J69)</f>
        <v>0</v>
      </c>
      <c r="K64" s="60"/>
      <c r="L64" s="57"/>
      <c r="M64" s="61" t="n">
        <f aca="false">SUM(M65:M69)</f>
        <v>0</v>
      </c>
      <c r="N64" s="60"/>
      <c r="O64" s="1"/>
      <c r="P64" s="19"/>
      <c r="Q64" s="74"/>
      <c r="R64" s="48"/>
      <c r="S64" s="1"/>
    </row>
    <row r="65" s="47" customFormat="true" ht="23.85" hidden="false" customHeight="false" outlineLevel="0" collapsed="false">
      <c r="A65" s="38" t="s">
        <v>132</v>
      </c>
      <c r="B65" s="75" t="s">
        <v>133</v>
      </c>
      <c r="C65" s="64" t="s">
        <v>114</v>
      </c>
      <c r="D65" s="76" t="n">
        <v>2668.5</v>
      </c>
      <c r="E65" s="42" t="n">
        <v>25.1351096121417</v>
      </c>
      <c r="F65" s="65" t="n">
        <v>0</v>
      </c>
      <c r="G65" s="66" t="n">
        <f aca="false">F65*E65</f>
        <v>0</v>
      </c>
      <c r="H65" s="67" t="n">
        <f aca="false">F65/D65</f>
        <v>0</v>
      </c>
      <c r="I65" s="68"/>
      <c r="J65" s="69" t="n">
        <f aca="false">TRUNC((I65*E65),3)</f>
        <v>0</v>
      </c>
      <c r="K65" s="67" t="n">
        <f aca="false">I65/D65</f>
        <v>0</v>
      </c>
      <c r="L65" s="70" t="n">
        <f aca="false">F65+I65</f>
        <v>0</v>
      </c>
      <c r="M65" s="71" t="n">
        <f aca="false">TRUNC((G65+J65),3)</f>
        <v>0</v>
      </c>
      <c r="N65" s="72" t="n">
        <f aca="false">H65+K65</f>
        <v>0</v>
      </c>
      <c r="O65" s="1"/>
      <c r="P65" s="19"/>
      <c r="Q65" s="74"/>
      <c r="R65" s="48"/>
      <c r="S65" s="1"/>
    </row>
    <row r="66" s="47" customFormat="true" ht="23.85" hidden="false" customHeight="false" outlineLevel="0" collapsed="false">
      <c r="A66" s="38" t="s">
        <v>134</v>
      </c>
      <c r="B66" s="75" t="s">
        <v>135</v>
      </c>
      <c r="C66" s="64" t="s">
        <v>31</v>
      </c>
      <c r="D66" s="76" t="n">
        <v>444.75</v>
      </c>
      <c r="E66" s="42" t="n">
        <v>78.0699943788645</v>
      </c>
      <c r="F66" s="65" t="n">
        <v>0</v>
      </c>
      <c r="G66" s="66" t="n">
        <f aca="false">F66*E66</f>
        <v>0</v>
      </c>
      <c r="H66" s="67" t="n">
        <f aca="false">F66/D66</f>
        <v>0</v>
      </c>
      <c r="I66" s="68"/>
      <c r="J66" s="69" t="n">
        <f aca="false">TRUNC((I66*E66),3)</f>
        <v>0</v>
      </c>
      <c r="K66" s="67" t="n">
        <f aca="false">I66/D66</f>
        <v>0</v>
      </c>
      <c r="L66" s="70" t="n">
        <f aca="false">F66+I66</f>
        <v>0</v>
      </c>
      <c r="M66" s="71" t="n">
        <f aca="false">TRUNC((G66+J66),3)</f>
        <v>0</v>
      </c>
      <c r="N66" s="72" t="n">
        <f aca="false">H66+K66</f>
        <v>0</v>
      </c>
      <c r="O66" s="1"/>
      <c r="P66" s="19"/>
      <c r="Q66" s="74"/>
      <c r="R66" s="48"/>
      <c r="S66" s="1"/>
    </row>
    <row r="67" s="47" customFormat="true" ht="13.8" hidden="false" customHeight="false" outlineLevel="0" collapsed="false">
      <c r="A67" s="38" t="s">
        <v>136</v>
      </c>
      <c r="B67" s="75" t="s">
        <v>137</v>
      </c>
      <c r="C67" s="64" t="s">
        <v>52</v>
      </c>
      <c r="D67" s="76" t="n">
        <v>45.85</v>
      </c>
      <c r="E67" s="42" t="n">
        <v>277.679825517994</v>
      </c>
      <c r="F67" s="65" t="n">
        <v>0</v>
      </c>
      <c r="G67" s="66" t="n">
        <f aca="false">F67*E67</f>
        <v>0</v>
      </c>
      <c r="H67" s="67" t="n">
        <f aca="false">F67/D67</f>
        <v>0</v>
      </c>
      <c r="I67" s="68"/>
      <c r="J67" s="69" t="n">
        <f aca="false">TRUNC((I67*E67),3)</f>
        <v>0</v>
      </c>
      <c r="K67" s="67" t="n">
        <f aca="false">I67/D67</f>
        <v>0</v>
      </c>
      <c r="L67" s="70" t="n">
        <f aca="false">F67+I67</f>
        <v>0</v>
      </c>
      <c r="M67" s="71" t="n">
        <f aca="false">TRUNC((G67+J67),3)</f>
        <v>0</v>
      </c>
      <c r="N67" s="72" t="n">
        <f aca="false">H67+K67</f>
        <v>0</v>
      </c>
      <c r="O67" s="1"/>
      <c r="P67" s="19"/>
      <c r="Q67" s="74"/>
      <c r="R67" s="48"/>
      <c r="S67" s="1"/>
    </row>
    <row r="68" s="47" customFormat="true" ht="13.8" hidden="false" customHeight="false" outlineLevel="0" collapsed="false">
      <c r="A68" s="38" t="s">
        <v>138</v>
      </c>
      <c r="B68" s="75" t="s">
        <v>139</v>
      </c>
      <c r="C68" s="64" t="s">
        <v>52</v>
      </c>
      <c r="D68" s="76" t="n">
        <v>111.1</v>
      </c>
      <c r="E68" s="42" t="n">
        <v>49.1199819981998</v>
      </c>
      <c r="F68" s="65" t="n">
        <v>0</v>
      </c>
      <c r="G68" s="66" t="n">
        <f aca="false">F68*E68</f>
        <v>0</v>
      </c>
      <c r="H68" s="67" t="n">
        <f aca="false">F68/D68</f>
        <v>0</v>
      </c>
      <c r="I68" s="68"/>
      <c r="J68" s="69" t="n">
        <f aca="false">TRUNC((I68*E68),3)</f>
        <v>0</v>
      </c>
      <c r="K68" s="67" t="n">
        <f aca="false">I68/D68</f>
        <v>0</v>
      </c>
      <c r="L68" s="70" t="n">
        <f aca="false">F68+I68</f>
        <v>0</v>
      </c>
      <c r="M68" s="71" t="n">
        <f aca="false">TRUNC((G68+J68),3)</f>
        <v>0</v>
      </c>
      <c r="N68" s="72" t="n">
        <f aca="false">H68+K68</f>
        <v>0</v>
      </c>
      <c r="O68" s="1"/>
      <c r="P68" s="19"/>
      <c r="Q68" s="74"/>
      <c r="R68" s="48"/>
      <c r="S68" s="1"/>
    </row>
    <row r="69" s="47" customFormat="true" ht="47.45" hidden="false" customHeight="false" outlineLevel="0" collapsed="false">
      <c r="A69" s="38" t="s">
        <v>140</v>
      </c>
      <c r="B69" s="75" t="s">
        <v>141</v>
      </c>
      <c r="C69" s="64" t="s">
        <v>52</v>
      </c>
      <c r="D69" s="76" t="n">
        <v>114.3</v>
      </c>
      <c r="E69" s="42" t="n">
        <v>158.629921259843</v>
      </c>
      <c r="F69" s="65" t="n">
        <v>0</v>
      </c>
      <c r="G69" s="66" t="n">
        <f aca="false">F69*E69</f>
        <v>0</v>
      </c>
      <c r="H69" s="67" t="n">
        <f aca="false">F69/D69</f>
        <v>0</v>
      </c>
      <c r="I69" s="68"/>
      <c r="J69" s="69" t="n">
        <f aca="false">TRUNC((I69*E69),3)</f>
        <v>0</v>
      </c>
      <c r="K69" s="67" t="n">
        <f aca="false">I69/D69</f>
        <v>0</v>
      </c>
      <c r="L69" s="70" t="n">
        <f aca="false">F69+I69</f>
        <v>0</v>
      </c>
      <c r="M69" s="71" t="n">
        <f aca="false">TRUNC((G69+J69),3)</f>
        <v>0</v>
      </c>
      <c r="N69" s="72" t="n">
        <f aca="false">H69+K69</f>
        <v>0</v>
      </c>
      <c r="O69" s="1"/>
      <c r="P69" s="19"/>
      <c r="Q69" s="74"/>
      <c r="R69" s="48"/>
      <c r="S69" s="1"/>
    </row>
    <row r="70" s="47" customFormat="true" ht="13.8" hidden="false" customHeight="false" outlineLevel="0" collapsed="false">
      <c r="A70" s="55" t="s">
        <v>142</v>
      </c>
      <c r="B70" s="56" t="s">
        <v>143</v>
      </c>
      <c r="C70" s="57"/>
      <c r="D70" s="58"/>
      <c r="E70" s="57"/>
      <c r="F70" s="59"/>
      <c r="G70" s="57"/>
      <c r="H70" s="60"/>
      <c r="I70" s="59"/>
      <c r="J70" s="61" t="n">
        <f aca="false">SUM(J71:J77)</f>
        <v>0</v>
      </c>
      <c r="K70" s="60"/>
      <c r="L70" s="57"/>
      <c r="M70" s="61" t="n">
        <f aca="false">SUM(M71:M77)</f>
        <v>0</v>
      </c>
      <c r="N70" s="60"/>
      <c r="O70" s="1"/>
      <c r="P70" s="19"/>
      <c r="Q70" s="74"/>
      <c r="R70" s="48"/>
      <c r="S70" s="1"/>
    </row>
    <row r="71" s="47" customFormat="true" ht="13.8" hidden="false" customHeight="false" outlineLevel="0" collapsed="false">
      <c r="A71" s="38" t="s">
        <v>144</v>
      </c>
      <c r="B71" s="75" t="s">
        <v>145</v>
      </c>
      <c r="C71" s="64" t="s">
        <v>146</v>
      </c>
      <c r="D71" s="76" t="n">
        <v>10</v>
      </c>
      <c r="E71" s="42" t="n">
        <v>123.27</v>
      </c>
      <c r="F71" s="65" t="n">
        <v>0</v>
      </c>
      <c r="G71" s="66" t="n">
        <f aca="false">F71*E71</f>
        <v>0</v>
      </c>
      <c r="H71" s="67" t="n">
        <f aca="false">F71/D71</f>
        <v>0</v>
      </c>
      <c r="I71" s="68"/>
      <c r="J71" s="69" t="n">
        <f aca="false">TRUNC((I71*E71),3)</f>
        <v>0</v>
      </c>
      <c r="K71" s="67" t="n">
        <f aca="false">I71/D71</f>
        <v>0</v>
      </c>
      <c r="L71" s="70" t="n">
        <f aca="false">F71+I71</f>
        <v>0</v>
      </c>
      <c r="M71" s="71" t="n">
        <f aca="false">TRUNC((G71+J71),3)</f>
        <v>0</v>
      </c>
      <c r="N71" s="72" t="n">
        <f aca="false">H71+K71</f>
        <v>0</v>
      </c>
      <c r="O71" s="1"/>
      <c r="P71" s="19"/>
      <c r="Q71" s="74"/>
      <c r="R71" s="48"/>
      <c r="S71" s="1"/>
    </row>
    <row r="72" s="47" customFormat="true" ht="13.8" hidden="false" customHeight="false" outlineLevel="0" collapsed="false">
      <c r="A72" s="38" t="s">
        <v>147</v>
      </c>
      <c r="B72" s="75" t="s">
        <v>148</v>
      </c>
      <c r="C72" s="64" t="s">
        <v>146</v>
      </c>
      <c r="D72" s="76" t="n">
        <v>8</v>
      </c>
      <c r="E72" s="42" t="n">
        <v>272.25</v>
      </c>
      <c r="F72" s="65" t="n">
        <v>0</v>
      </c>
      <c r="G72" s="66" t="n">
        <f aca="false">F72*E72</f>
        <v>0</v>
      </c>
      <c r="H72" s="67" t="n">
        <f aca="false">F72/D72</f>
        <v>0</v>
      </c>
      <c r="I72" s="68"/>
      <c r="J72" s="69" t="n">
        <f aca="false">TRUNC((I72*E72),3)</f>
        <v>0</v>
      </c>
      <c r="K72" s="67" t="n">
        <f aca="false">I72/D72</f>
        <v>0</v>
      </c>
      <c r="L72" s="70" t="n">
        <f aca="false">F72+I72</f>
        <v>0</v>
      </c>
      <c r="M72" s="71" t="n">
        <f aca="false">TRUNC((G72+J72),3)</f>
        <v>0</v>
      </c>
      <c r="N72" s="72" t="n">
        <f aca="false">H72+K72</f>
        <v>0</v>
      </c>
      <c r="O72" s="1"/>
      <c r="P72" s="19"/>
      <c r="Q72" s="74"/>
      <c r="R72" s="48"/>
      <c r="S72" s="1"/>
    </row>
    <row r="73" s="47" customFormat="true" ht="13.8" hidden="false" customHeight="false" outlineLevel="0" collapsed="false">
      <c r="A73" s="38" t="s">
        <v>149</v>
      </c>
      <c r="B73" s="75" t="s">
        <v>150</v>
      </c>
      <c r="C73" s="64" t="s">
        <v>146</v>
      </c>
      <c r="D73" s="76" t="n">
        <v>8</v>
      </c>
      <c r="E73" s="42" t="n">
        <v>162.55</v>
      </c>
      <c r="F73" s="65" t="n">
        <v>0</v>
      </c>
      <c r="G73" s="66" t="n">
        <f aca="false">F73*E73</f>
        <v>0</v>
      </c>
      <c r="H73" s="67" t="n">
        <f aca="false">F73/D73</f>
        <v>0</v>
      </c>
      <c r="I73" s="68"/>
      <c r="J73" s="69" t="n">
        <f aca="false">TRUNC((I73*E73),3)</f>
        <v>0</v>
      </c>
      <c r="K73" s="67" t="n">
        <f aca="false">I73/D73</f>
        <v>0</v>
      </c>
      <c r="L73" s="70" t="n">
        <f aca="false">F73+I73</f>
        <v>0</v>
      </c>
      <c r="M73" s="71" t="n">
        <f aca="false">TRUNC((G73+J73),3)</f>
        <v>0</v>
      </c>
      <c r="N73" s="72" t="n">
        <f aca="false">H73+K73</f>
        <v>0</v>
      </c>
      <c r="O73" s="1"/>
      <c r="P73" s="19"/>
      <c r="Q73" s="74"/>
      <c r="R73" s="48"/>
      <c r="S73" s="1"/>
    </row>
    <row r="74" s="47" customFormat="true" ht="23.85" hidden="false" customHeight="false" outlineLevel="0" collapsed="false">
      <c r="A74" s="38" t="s">
        <v>151</v>
      </c>
      <c r="B74" s="75" t="s">
        <v>152</v>
      </c>
      <c r="C74" s="64" t="s">
        <v>146</v>
      </c>
      <c r="D74" s="76" t="n">
        <v>10</v>
      </c>
      <c r="E74" s="42" t="n">
        <v>119.36</v>
      </c>
      <c r="F74" s="65" t="n">
        <v>0</v>
      </c>
      <c r="G74" s="66" t="n">
        <f aca="false">F74*E74</f>
        <v>0</v>
      </c>
      <c r="H74" s="67" t="n">
        <f aca="false">F74/D74</f>
        <v>0</v>
      </c>
      <c r="I74" s="68"/>
      <c r="J74" s="69" t="n">
        <f aca="false">TRUNC((I74*E74),3)</f>
        <v>0</v>
      </c>
      <c r="K74" s="67" t="n">
        <f aca="false">I74/D74</f>
        <v>0</v>
      </c>
      <c r="L74" s="70" t="n">
        <f aca="false">F74+I74</f>
        <v>0</v>
      </c>
      <c r="M74" s="71" t="n">
        <f aca="false">TRUNC((G74+J74),3)</f>
        <v>0</v>
      </c>
      <c r="N74" s="72" t="n">
        <f aca="false">H74+K74</f>
        <v>0</v>
      </c>
      <c r="O74" s="1"/>
      <c r="P74" s="19"/>
      <c r="Q74" s="74"/>
      <c r="R74" s="48"/>
      <c r="S74" s="1"/>
    </row>
    <row r="75" s="47" customFormat="true" ht="23.85" hidden="false" customHeight="false" outlineLevel="0" collapsed="false">
      <c r="A75" s="38" t="s">
        <v>153</v>
      </c>
      <c r="B75" s="75" t="s">
        <v>154</v>
      </c>
      <c r="C75" s="64" t="s">
        <v>146</v>
      </c>
      <c r="D75" s="76" t="n">
        <v>2</v>
      </c>
      <c r="E75" s="42" t="n">
        <v>109.55</v>
      </c>
      <c r="F75" s="65" t="n">
        <v>0</v>
      </c>
      <c r="G75" s="66" t="n">
        <f aca="false">F75*E75</f>
        <v>0</v>
      </c>
      <c r="H75" s="67" t="n">
        <f aca="false">F75/D75</f>
        <v>0</v>
      </c>
      <c r="I75" s="68"/>
      <c r="J75" s="69" t="n">
        <f aca="false">TRUNC((I75*E75),3)</f>
        <v>0</v>
      </c>
      <c r="K75" s="67" t="n">
        <f aca="false">I75/D75</f>
        <v>0</v>
      </c>
      <c r="L75" s="70" t="n">
        <f aca="false">F75+I75</f>
        <v>0</v>
      </c>
      <c r="M75" s="71" t="n">
        <f aca="false">TRUNC((G75+J75),3)</f>
        <v>0</v>
      </c>
      <c r="N75" s="72" t="n">
        <f aca="false">H75+K75</f>
        <v>0</v>
      </c>
      <c r="O75" s="1"/>
      <c r="P75" s="19"/>
      <c r="Q75" s="74"/>
      <c r="R75" s="48"/>
      <c r="S75" s="1"/>
    </row>
    <row r="76" s="47" customFormat="true" ht="47.45" hidden="false" customHeight="false" outlineLevel="0" collapsed="false">
      <c r="A76" s="38" t="s">
        <v>155</v>
      </c>
      <c r="B76" s="75" t="s">
        <v>156</v>
      </c>
      <c r="C76" s="64" t="s">
        <v>55</v>
      </c>
      <c r="D76" s="76" t="n">
        <v>10</v>
      </c>
      <c r="E76" s="42" t="n">
        <v>708.76</v>
      </c>
      <c r="F76" s="65" t="n">
        <v>0</v>
      </c>
      <c r="G76" s="66" t="n">
        <f aca="false">F76*E76</f>
        <v>0</v>
      </c>
      <c r="H76" s="67" t="n">
        <f aca="false">F76/D76</f>
        <v>0</v>
      </c>
      <c r="I76" s="68"/>
      <c r="J76" s="69" t="n">
        <f aca="false">TRUNC((I76*E76),3)</f>
        <v>0</v>
      </c>
      <c r="K76" s="67" t="n">
        <f aca="false">I76/D76</f>
        <v>0</v>
      </c>
      <c r="L76" s="70" t="n">
        <f aca="false">F76+I76</f>
        <v>0</v>
      </c>
      <c r="M76" s="71" t="n">
        <f aca="false">TRUNC((G76+J76),3)</f>
        <v>0</v>
      </c>
      <c r="N76" s="72" t="n">
        <f aca="false">H76+K76</f>
        <v>0</v>
      </c>
      <c r="O76" s="1"/>
      <c r="P76" s="19"/>
      <c r="Q76" s="74"/>
      <c r="R76" s="48"/>
      <c r="S76" s="1"/>
    </row>
    <row r="77" s="47" customFormat="true" ht="47.45" hidden="false" customHeight="false" outlineLevel="0" collapsed="false">
      <c r="A77" s="38" t="s">
        <v>157</v>
      </c>
      <c r="B77" s="75" t="s">
        <v>158</v>
      </c>
      <c r="C77" s="64" t="s">
        <v>55</v>
      </c>
      <c r="D77" s="76" t="n">
        <v>2</v>
      </c>
      <c r="E77" s="42" t="n">
        <v>760.63</v>
      </c>
      <c r="F77" s="65" t="n">
        <v>0</v>
      </c>
      <c r="G77" s="66" t="n">
        <f aca="false">F77*E77</f>
        <v>0</v>
      </c>
      <c r="H77" s="67" t="n">
        <f aca="false">F77/D77</f>
        <v>0</v>
      </c>
      <c r="I77" s="68"/>
      <c r="J77" s="69" t="n">
        <f aca="false">TRUNC((I77*E77),3)</f>
        <v>0</v>
      </c>
      <c r="K77" s="67" t="n">
        <f aca="false">I77/D77</f>
        <v>0</v>
      </c>
      <c r="L77" s="70" t="n">
        <f aca="false">F77+I77</f>
        <v>0</v>
      </c>
      <c r="M77" s="71" t="n">
        <f aca="false">TRUNC((G77+J77),3)</f>
        <v>0</v>
      </c>
      <c r="N77" s="72" t="n">
        <f aca="false">H77+K77</f>
        <v>0</v>
      </c>
      <c r="O77" s="1"/>
      <c r="P77" s="19"/>
      <c r="Q77" s="74"/>
      <c r="R77" s="48"/>
      <c r="S77" s="1"/>
    </row>
    <row r="78" s="47" customFormat="true" ht="13.8" hidden="false" customHeight="false" outlineLevel="0" collapsed="false">
      <c r="A78" s="55" t="s">
        <v>159</v>
      </c>
      <c r="B78" s="56" t="s">
        <v>160</v>
      </c>
      <c r="C78" s="57"/>
      <c r="D78" s="58"/>
      <c r="E78" s="57"/>
      <c r="F78" s="59"/>
      <c r="G78" s="57"/>
      <c r="H78" s="60"/>
      <c r="I78" s="59"/>
      <c r="J78" s="61" t="n">
        <f aca="false">SUM(J79:J80)</f>
        <v>0</v>
      </c>
      <c r="K78" s="60"/>
      <c r="L78" s="57"/>
      <c r="M78" s="61" t="n">
        <f aca="false">SUM(M79:M80)</f>
        <v>0</v>
      </c>
      <c r="N78" s="60"/>
      <c r="O78" s="1"/>
      <c r="P78" s="19"/>
      <c r="Q78" s="74"/>
      <c r="R78" s="48"/>
      <c r="S78" s="1"/>
    </row>
    <row r="79" s="47" customFormat="true" ht="13.8" hidden="false" customHeight="false" outlineLevel="0" collapsed="false">
      <c r="A79" s="38" t="s">
        <v>161</v>
      </c>
      <c r="B79" s="75" t="s">
        <v>162</v>
      </c>
      <c r="C79" s="64" t="s">
        <v>31</v>
      </c>
      <c r="D79" s="76" t="n">
        <v>9.84</v>
      </c>
      <c r="E79" s="42" t="n">
        <v>551.049796747967</v>
      </c>
      <c r="F79" s="65" t="n">
        <v>0</v>
      </c>
      <c r="G79" s="66" t="n">
        <f aca="false">F79*E79</f>
        <v>0</v>
      </c>
      <c r="H79" s="67" t="n">
        <f aca="false">F79/D79</f>
        <v>0</v>
      </c>
      <c r="I79" s="68"/>
      <c r="J79" s="69" t="n">
        <f aca="false">TRUNC((I79*E79),3)</f>
        <v>0</v>
      </c>
      <c r="K79" s="67" t="n">
        <f aca="false">I79/D79</f>
        <v>0</v>
      </c>
      <c r="L79" s="70" t="n">
        <f aca="false">F79+I79</f>
        <v>0</v>
      </c>
      <c r="M79" s="71" t="n">
        <f aca="false">TRUNC((G79+J79),3)</f>
        <v>0</v>
      </c>
      <c r="N79" s="72" t="n">
        <f aca="false">H79+K79</f>
        <v>0</v>
      </c>
      <c r="O79" s="1"/>
      <c r="P79" s="19"/>
      <c r="Q79" s="74"/>
      <c r="R79" s="48"/>
      <c r="S79" s="1"/>
    </row>
    <row r="80" s="47" customFormat="true" ht="35.95" hidden="false" customHeight="false" outlineLevel="0" collapsed="false">
      <c r="A80" s="38" t="s">
        <v>163</v>
      </c>
      <c r="B80" s="75" t="s">
        <v>164</v>
      </c>
      <c r="C80" s="64" t="s">
        <v>31</v>
      </c>
      <c r="D80" s="76" t="n">
        <v>21.6</v>
      </c>
      <c r="E80" s="42" t="n">
        <v>181.169907407407</v>
      </c>
      <c r="F80" s="65" t="n">
        <v>0</v>
      </c>
      <c r="G80" s="66" t="n">
        <f aca="false">F80*E80</f>
        <v>0</v>
      </c>
      <c r="H80" s="67" t="n">
        <f aca="false">F80/D80</f>
        <v>0</v>
      </c>
      <c r="I80" s="68"/>
      <c r="J80" s="69" t="n">
        <f aca="false">TRUNC((I80*E80),3)</f>
        <v>0</v>
      </c>
      <c r="K80" s="67" t="n">
        <f aca="false">I80/D80</f>
        <v>0</v>
      </c>
      <c r="L80" s="70" t="n">
        <f aca="false">F80+I80</f>
        <v>0</v>
      </c>
      <c r="M80" s="71" t="n">
        <f aca="false">TRUNC((G80+J80),3)</f>
        <v>0</v>
      </c>
      <c r="N80" s="72" t="n">
        <f aca="false">H80+K80</f>
        <v>0</v>
      </c>
      <c r="O80" s="1"/>
      <c r="P80" s="19"/>
      <c r="Q80" s="74"/>
      <c r="R80" s="48"/>
      <c r="S80" s="1"/>
    </row>
    <row r="81" s="47" customFormat="true" ht="13.8" hidden="false" customHeight="false" outlineLevel="0" collapsed="false">
      <c r="A81" s="55" t="s">
        <v>165</v>
      </c>
      <c r="B81" s="56" t="s">
        <v>166</v>
      </c>
      <c r="C81" s="57"/>
      <c r="D81" s="58"/>
      <c r="E81" s="57"/>
      <c r="F81" s="59"/>
      <c r="G81" s="57"/>
      <c r="H81" s="60"/>
      <c r="I81" s="59"/>
      <c r="J81" s="61" t="n">
        <f aca="false">SUM(J82:J88)</f>
        <v>0</v>
      </c>
      <c r="K81" s="60"/>
      <c r="L81" s="57"/>
      <c r="M81" s="61" t="n">
        <f aca="false">SUM(M82:M88)</f>
        <v>0</v>
      </c>
      <c r="N81" s="60"/>
      <c r="O81" s="1"/>
      <c r="P81" s="19"/>
      <c r="Q81" s="74"/>
      <c r="R81" s="48"/>
      <c r="S81" s="1"/>
    </row>
    <row r="82" s="47" customFormat="true" ht="23.85" hidden="false" customHeight="false" outlineLevel="0" collapsed="false">
      <c r="A82" s="38" t="s">
        <v>167</v>
      </c>
      <c r="B82" s="78" t="s">
        <v>168</v>
      </c>
      <c r="C82" s="64" t="s">
        <v>55</v>
      </c>
      <c r="D82" s="64" t="n">
        <v>6</v>
      </c>
      <c r="E82" s="42" t="n">
        <v>649.22</v>
      </c>
      <c r="F82" s="65" t="n">
        <v>0</v>
      </c>
      <c r="G82" s="66" t="n">
        <f aca="false">F82*E82</f>
        <v>0</v>
      </c>
      <c r="H82" s="67" t="n">
        <f aca="false">F82/D82</f>
        <v>0</v>
      </c>
      <c r="I82" s="68"/>
      <c r="J82" s="69" t="n">
        <f aca="false">TRUNC((I82*E82),3)</f>
        <v>0</v>
      </c>
      <c r="K82" s="67" t="n">
        <f aca="false">I82/D82</f>
        <v>0</v>
      </c>
      <c r="L82" s="70" t="n">
        <f aca="false">F82+I82</f>
        <v>0</v>
      </c>
      <c r="M82" s="71" t="n">
        <f aca="false">TRUNC((G82+J82),3)</f>
        <v>0</v>
      </c>
      <c r="N82" s="72" t="n">
        <f aca="false">H82+K82</f>
        <v>0</v>
      </c>
      <c r="O82" s="1"/>
      <c r="P82" s="19"/>
      <c r="Q82" s="74"/>
      <c r="R82" s="48"/>
      <c r="S82" s="1"/>
    </row>
    <row r="83" s="47" customFormat="true" ht="47.45" hidden="false" customHeight="false" outlineLevel="0" collapsed="false">
      <c r="A83" s="38" t="s">
        <v>169</v>
      </c>
      <c r="B83" s="78" t="s">
        <v>170</v>
      </c>
      <c r="C83" s="64" t="s">
        <v>55</v>
      </c>
      <c r="D83" s="64" t="n">
        <v>18</v>
      </c>
      <c r="E83" s="42" t="n">
        <v>299.05</v>
      </c>
      <c r="F83" s="65" t="n">
        <v>0</v>
      </c>
      <c r="G83" s="66" t="n">
        <f aca="false">F83*E83</f>
        <v>0</v>
      </c>
      <c r="H83" s="67" t="n">
        <f aca="false">F83/D83</f>
        <v>0</v>
      </c>
      <c r="I83" s="68"/>
      <c r="J83" s="69" t="n">
        <f aca="false">TRUNC((I83*E83),3)</f>
        <v>0</v>
      </c>
      <c r="K83" s="67" t="n">
        <f aca="false">I83/D83</f>
        <v>0</v>
      </c>
      <c r="L83" s="70" t="n">
        <f aca="false">F83+I83</f>
        <v>0</v>
      </c>
      <c r="M83" s="71" t="n">
        <f aca="false">TRUNC((G83+J83),3)</f>
        <v>0</v>
      </c>
      <c r="N83" s="72" t="n">
        <f aca="false">H83+K83</f>
        <v>0</v>
      </c>
      <c r="O83" s="1"/>
      <c r="P83" s="19"/>
      <c r="Q83" s="74"/>
      <c r="R83" s="48"/>
      <c r="S83" s="1"/>
    </row>
    <row r="84" s="47" customFormat="true" ht="35.95" hidden="false" customHeight="false" outlineLevel="0" collapsed="false">
      <c r="A84" s="38" t="s">
        <v>171</v>
      </c>
      <c r="B84" s="78" t="s">
        <v>172</v>
      </c>
      <c r="C84" s="64" t="s">
        <v>55</v>
      </c>
      <c r="D84" s="64" t="n">
        <v>188</v>
      </c>
      <c r="E84" s="42" t="n">
        <v>278.47</v>
      </c>
      <c r="F84" s="65" t="n">
        <v>0</v>
      </c>
      <c r="G84" s="66" t="n">
        <f aca="false">F84*E84</f>
        <v>0</v>
      </c>
      <c r="H84" s="67" t="n">
        <f aca="false">F84/D84</f>
        <v>0</v>
      </c>
      <c r="I84" s="68"/>
      <c r="J84" s="69" t="n">
        <f aca="false">TRUNC((I84*E84),3)</f>
        <v>0</v>
      </c>
      <c r="K84" s="67" t="n">
        <f aca="false">I84/D84</f>
        <v>0</v>
      </c>
      <c r="L84" s="70" t="n">
        <f aca="false">F84+I84</f>
        <v>0</v>
      </c>
      <c r="M84" s="71" t="n">
        <f aca="false">TRUNC((G84+J84),3)</f>
        <v>0</v>
      </c>
      <c r="N84" s="72" t="n">
        <f aca="false">H84+K84</f>
        <v>0</v>
      </c>
      <c r="O84" s="1"/>
      <c r="P84" s="19"/>
      <c r="Q84" s="74"/>
      <c r="R84" s="48"/>
      <c r="S84" s="1"/>
    </row>
    <row r="85" s="47" customFormat="true" ht="35.95" hidden="false" customHeight="false" outlineLevel="0" collapsed="false">
      <c r="A85" s="38" t="s">
        <v>173</v>
      </c>
      <c r="B85" s="78" t="s">
        <v>174</v>
      </c>
      <c r="C85" s="64" t="s">
        <v>55</v>
      </c>
      <c r="D85" s="64" t="n">
        <v>59</v>
      </c>
      <c r="E85" s="42" t="n">
        <v>284.01</v>
      </c>
      <c r="F85" s="65" t="n">
        <v>0</v>
      </c>
      <c r="G85" s="66" t="n">
        <f aca="false">F85*E85</f>
        <v>0</v>
      </c>
      <c r="H85" s="67" t="n">
        <f aca="false">F85/D85</f>
        <v>0</v>
      </c>
      <c r="I85" s="68"/>
      <c r="J85" s="69" t="n">
        <f aca="false">TRUNC((I85*E85),3)</f>
        <v>0</v>
      </c>
      <c r="K85" s="67" t="n">
        <f aca="false">I85/D85</f>
        <v>0</v>
      </c>
      <c r="L85" s="70" t="n">
        <f aca="false">F85+I85</f>
        <v>0</v>
      </c>
      <c r="M85" s="71" t="n">
        <f aca="false">TRUNC((G85+J85),3)</f>
        <v>0</v>
      </c>
      <c r="N85" s="72" t="n">
        <f aca="false">H85+K85</f>
        <v>0</v>
      </c>
      <c r="O85" s="1"/>
      <c r="P85" s="19"/>
      <c r="Q85" s="74"/>
      <c r="R85" s="48"/>
      <c r="S85" s="1"/>
    </row>
    <row r="86" s="47" customFormat="true" ht="47.45" hidden="false" customHeight="false" outlineLevel="0" collapsed="false">
      <c r="A86" s="38" t="s">
        <v>175</v>
      </c>
      <c r="B86" s="78" t="s">
        <v>170</v>
      </c>
      <c r="C86" s="64" t="s">
        <v>55</v>
      </c>
      <c r="D86" s="64" t="n">
        <v>8</v>
      </c>
      <c r="E86" s="42" t="n">
        <v>299.05</v>
      </c>
      <c r="F86" s="65" t="n">
        <v>0</v>
      </c>
      <c r="G86" s="66" t="n">
        <f aca="false">F86*E86</f>
        <v>0</v>
      </c>
      <c r="H86" s="67" t="n">
        <f aca="false">F86/D86</f>
        <v>0</v>
      </c>
      <c r="I86" s="68"/>
      <c r="J86" s="69" t="n">
        <f aca="false">TRUNC((I86*E86),3)</f>
        <v>0</v>
      </c>
      <c r="K86" s="67" t="n">
        <f aca="false">I86/D86</f>
        <v>0</v>
      </c>
      <c r="L86" s="70" t="n">
        <f aca="false">F86+I86</f>
        <v>0</v>
      </c>
      <c r="M86" s="71" t="n">
        <f aca="false">TRUNC((G86+J86),3)</f>
        <v>0</v>
      </c>
      <c r="N86" s="72" t="n">
        <f aca="false">H86+K86</f>
        <v>0</v>
      </c>
      <c r="O86" s="1"/>
      <c r="P86" s="19"/>
      <c r="Q86" s="74"/>
      <c r="R86" s="48"/>
      <c r="S86" s="1"/>
    </row>
    <row r="87" s="47" customFormat="true" ht="35.95" hidden="false" customHeight="false" outlineLevel="0" collapsed="false">
      <c r="A87" s="38" t="s">
        <v>176</v>
      </c>
      <c r="B87" s="78" t="s">
        <v>172</v>
      </c>
      <c r="C87" s="64" t="s">
        <v>55</v>
      </c>
      <c r="D87" s="64" t="n">
        <v>47</v>
      </c>
      <c r="E87" s="42" t="n">
        <v>278.47</v>
      </c>
      <c r="F87" s="65" t="n">
        <v>0</v>
      </c>
      <c r="G87" s="66" t="n">
        <f aca="false">F87*E87</f>
        <v>0</v>
      </c>
      <c r="H87" s="67" t="n">
        <f aca="false">F87/D87</f>
        <v>0</v>
      </c>
      <c r="I87" s="68"/>
      <c r="J87" s="69" t="n">
        <f aca="false">TRUNC((I87*E87),3)</f>
        <v>0</v>
      </c>
      <c r="K87" s="67" t="n">
        <f aca="false">I87/D87</f>
        <v>0</v>
      </c>
      <c r="L87" s="70" t="n">
        <f aca="false">F87+I87</f>
        <v>0</v>
      </c>
      <c r="M87" s="71" t="n">
        <f aca="false">TRUNC((G87+J87),3)</f>
        <v>0</v>
      </c>
      <c r="N87" s="72" t="n">
        <f aca="false">H87+K87</f>
        <v>0</v>
      </c>
      <c r="O87" s="1"/>
      <c r="P87" s="19"/>
      <c r="Q87" s="74"/>
      <c r="R87" s="48"/>
      <c r="S87" s="1"/>
    </row>
    <row r="88" s="47" customFormat="true" ht="35.95" hidden="false" customHeight="false" outlineLevel="0" collapsed="false">
      <c r="A88" s="38" t="s">
        <v>177</v>
      </c>
      <c r="B88" s="78" t="s">
        <v>174</v>
      </c>
      <c r="C88" s="64" t="s">
        <v>55</v>
      </c>
      <c r="D88" s="64" t="n">
        <v>13</v>
      </c>
      <c r="E88" s="42" t="n">
        <v>284.01</v>
      </c>
      <c r="F88" s="65" t="n">
        <v>0</v>
      </c>
      <c r="G88" s="66" t="n">
        <f aca="false">F88*E88</f>
        <v>0</v>
      </c>
      <c r="H88" s="67" t="n">
        <f aca="false">F88/D88</f>
        <v>0</v>
      </c>
      <c r="I88" s="68"/>
      <c r="J88" s="69" t="n">
        <f aca="false">TRUNC((I88*E88),3)</f>
        <v>0</v>
      </c>
      <c r="K88" s="67" t="n">
        <f aca="false">I88/D88</f>
        <v>0</v>
      </c>
      <c r="L88" s="70" t="n">
        <f aca="false">F88+I88</f>
        <v>0</v>
      </c>
      <c r="M88" s="71" t="n">
        <f aca="false">TRUNC((G88+J88),3)</f>
        <v>0</v>
      </c>
      <c r="N88" s="72" t="n">
        <f aca="false">H88+K88</f>
        <v>0</v>
      </c>
      <c r="O88" s="1"/>
      <c r="P88" s="19"/>
      <c r="Q88" s="74"/>
      <c r="R88" s="48"/>
      <c r="S88" s="1"/>
    </row>
    <row r="89" s="47" customFormat="true" ht="13.8" hidden="false" customHeight="false" outlineLevel="0" collapsed="false">
      <c r="A89" s="55" t="s">
        <v>178</v>
      </c>
      <c r="B89" s="56" t="s">
        <v>179</v>
      </c>
      <c r="C89" s="57"/>
      <c r="D89" s="58"/>
      <c r="E89" s="57"/>
      <c r="F89" s="59"/>
      <c r="G89" s="57"/>
      <c r="H89" s="60"/>
      <c r="I89" s="59"/>
      <c r="J89" s="61" t="n">
        <f aca="false">SUM(J90:J98)</f>
        <v>0</v>
      </c>
      <c r="K89" s="60"/>
      <c r="L89" s="57"/>
      <c r="M89" s="61" t="n">
        <f aca="false">SUM(M90:M98)</f>
        <v>0</v>
      </c>
      <c r="N89" s="60"/>
      <c r="O89" s="1"/>
      <c r="P89" s="19"/>
      <c r="Q89" s="74"/>
      <c r="R89" s="48"/>
      <c r="S89" s="1"/>
    </row>
    <row r="90" s="47" customFormat="true" ht="23.85" hidden="false" customHeight="false" outlineLevel="0" collapsed="false">
      <c r="A90" s="38" t="s">
        <v>180</v>
      </c>
      <c r="B90" s="75" t="s">
        <v>181</v>
      </c>
      <c r="C90" s="64" t="s">
        <v>31</v>
      </c>
      <c r="D90" s="79" t="n">
        <v>1255.08</v>
      </c>
      <c r="E90" s="42" t="n">
        <v>8.82999490072346</v>
      </c>
      <c r="F90" s="65" t="n">
        <v>0</v>
      </c>
      <c r="G90" s="66" t="n">
        <f aca="false">F90*E90</f>
        <v>0</v>
      </c>
      <c r="H90" s="67" t="n">
        <f aca="false">F90/D90</f>
        <v>0</v>
      </c>
      <c r="I90" s="68"/>
      <c r="J90" s="69" t="n">
        <f aca="false">TRUNC((I90*E90),3)</f>
        <v>0</v>
      </c>
      <c r="K90" s="67" t="n">
        <f aca="false">I90/D90</f>
        <v>0</v>
      </c>
      <c r="L90" s="70" t="n">
        <f aca="false">F90+I90</f>
        <v>0</v>
      </c>
      <c r="M90" s="71" t="n">
        <f aca="false">TRUNC((G90+J90),3)</f>
        <v>0</v>
      </c>
      <c r="N90" s="72" t="n">
        <f aca="false">H90+K90</f>
        <v>0</v>
      </c>
      <c r="O90" s="1"/>
      <c r="P90" s="19"/>
      <c r="Q90" s="74"/>
      <c r="R90" s="48"/>
      <c r="S90" s="1"/>
    </row>
    <row r="91" s="47" customFormat="true" ht="23.85" hidden="false" customHeight="false" outlineLevel="0" collapsed="false">
      <c r="A91" s="38" t="s">
        <v>182</v>
      </c>
      <c r="B91" s="75" t="s">
        <v>183</v>
      </c>
      <c r="C91" s="64" t="s">
        <v>31</v>
      </c>
      <c r="D91" s="79" t="n">
        <v>1255.08</v>
      </c>
      <c r="E91" s="42" t="n">
        <v>41.8699923510852</v>
      </c>
      <c r="F91" s="65" t="n">
        <v>0</v>
      </c>
      <c r="G91" s="66" t="n">
        <f aca="false">F91*E91</f>
        <v>0</v>
      </c>
      <c r="H91" s="67" t="n">
        <f aca="false">F91/D91</f>
        <v>0</v>
      </c>
      <c r="I91" s="68"/>
      <c r="J91" s="69" t="n">
        <f aca="false">TRUNC((I91*E91),3)</f>
        <v>0</v>
      </c>
      <c r="K91" s="67" t="n">
        <f aca="false">I91/D91</f>
        <v>0</v>
      </c>
      <c r="L91" s="70" t="n">
        <f aca="false">F91+I91</f>
        <v>0</v>
      </c>
      <c r="M91" s="71" t="n">
        <f aca="false">TRUNC((G91+J91),3)</f>
        <v>0</v>
      </c>
      <c r="N91" s="72" t="n">
        <f aca="false">H91+K91</f>
        <v>0</v>
      </c>
      <c r="O91" s="1"/>
      <c r="P91" s="19"/>
      <c r="Q91" s="74"/>
      <c r="R91" s="48"/>
      <c r="S91" s="1"/>
    </row>
    <row r="92" s="47" customFormat="true" ht="23.85" hidden="false" customHeight="false" outlineLevel="0" collapsed="false">
      <c r="A92" s="38" t="s">
        <v>184</v>
      </c>
      <c r="B92" s="75" t="s">
        <v>185</v>
      </c>
      <c r="C92" s="64" t="s">
        <v>31</v>
      </c>
      <c r="D92" s="79" t="n">
        <v>1255.08</v>
      </c>
      <c r="E92" s="42" t="n">
        <v>29.0199987251809</v>
      </c>
      <c r="F92" s="65" t="n">
        <v>0</v>
      </c>
      <c r="G92" s="66" t="n">
        <f aca="false">F92*E92</f>
        <v>0</v>
      </c>
      <c r="H92" s="67" t="n">
        <f aca="false">F92/D92</f>
        <v>0</v>
      </c>
      <c r="I92" s="68"/>
      <c r="J92" s="69" t="n">
        <f aca="false">TRUNC((I92*E92),3)</f>
        <v>0</v>
      </c>
      <c r="K92" s="67" t="n">
        <f aca="false">I92/D92</f>
        <v>0</v>
      </c>
      <c r="L92" s="70" t="n">
        <f aca="false">F92+I92</f>
        <v>0</v>
      </c>
      <c r="M92" s="71" t="n">
        <f aca="false">TRUNC((G92+J92),3)</f>
        <v>0</v>
      </c>
      <c r="N92" s="72" t="n">
        <f aca="false">H92+K92</f>
        <v>0</v>
      </c>
      <c r="O92" s="1"/>
      <c r="P92" s="19"/>
      <c r="Q92" s="74"/>
      <c r="R92" s="48"/>
      <c r="S92" s="1"/>
    </row>
    <row r="93" s="47" customFormat="true" ht="23.85" hidden="false" customHeight="false" outlineLevel="0" collapsed="false">
      <c r="A93" s="38" t="s">
        <v>186</v>
      </c>
      <c r="B93" s="75" t="s">
        <v>187</v>
      </c>
      <c r="C93" s="64" t="s">
        <v>31</v>
      </c>
      <c r="D93" s="76" t="n">
        <v>855.53</v>
      </c>
      <c r="E93" s="42" t="n">
        <v>17.2599908828446</v>
      </c>
      <c r="F93" s="65" t="n">
        <v>0</v>
      </c>
      <c r="G93" s="66" t="n">
        <f aca="false">F93*E93</f>
        <v>0</v>
      </c>
      <c r="H93" s="67" t="n">
        <f aca="false">F93/D93</f>
        <v>0</v>
      </c>
      <c r="I93" s="68"/>
      <c r="J93" s="69" t="n">
        <f aca="false">TRUNC((I93*E93),3)</f>
        <v>0</v>
      </c>
      <c r="K93" s="67" t="n">
        <f aca="false">I93/D93</f>
        <v>0</v>
      </c>
      <c r="L93" s="70" t="n">
        <f aca="false">F93+I93</f>
        <v>0</v>
      </c>
      <c r="M93" s="71" t="n">
        <f aca="false">TRUNC((G93+J93),3)</f>
        <v>0</v>
      </c>
      <c r="N93" s="72" t="n">
        <f aca="false">H93+K93</f>
        <v>0</v>
      </c>
      <c r="O93" s="1"/>
      <c r="P93" s="19"/>
      <c r="Q93" s="74"/>
      <c r="R93" s="48"/>
      <c r="S93" s="1"/>
    </row>
    <row r="94" s="47" customFormat="true" ht="23.85" hidden="false" customHeight="false" outlineLevel="0" collapsed="false">
      <c r="A94" s="38" t="s">
        <v>188</v>
      </c>
      <c r="B94" s="75" t="s">
        <v>189</v>
      </c>
      <c r="C94" s="64" t="s">
        <v>31</v>
      </c>
      <c r="D94" s="76" t="n">
        <v>855.53</v>
      </c>
      <c r="E94" s="42" t="n">
        <v>31.3699928699169</v>
      </c>
      <c r="F94" s="65" t="n">
        <v>0</v>
      </c>
      <c r="G94" s="66" t="n">
        <f aca="false">F94*E94</f>
        <v>0</v>
      </c>
      <c r="H94" s="67" t="n">
        <f aca="false">F94/D94</f>
        <v>0</v>
      </c>
      <c r="I94" s="68"/>
      <c r="J94" s="69" t="n">
        <f aca="false">TRUNC((I94*E94),3)</f>
        <v>0</v>
      </c>
      <c r="K94" s="67" t="n">
        <f aca="false">I94/D94</f>
        <v>0</v>
      </c>
      <c r="L94" s="70" t="n">
        <f aca="false">F94+I94</f>
        <v>0</v>
      </c>
      <c r="M94" s="71" t="n">
        <f aca="false">TRUNC((G94+J94),3)</f>
        <v>0</v>
      </c>
      <c r="N94" s="72" t="n">
        <f aca="false">H94+K94</f>
        <v>0</v>
      </c>
      <c r="O94" s="1"/>
      <c r="P94" s="19"/>
      <c r="Q94" s="74"/>
      <c r="R94" s="48"/>
      <c r="S94" s="1"/>
    </row>
    <row r="95" s="47" customFormat="true" ht="23.85" hidden="false" customHeight="false" outlineLevel="0" collapsed="false">
      <c r="A95" s="38" t="s">
        <v>190</v>
      </c>
      <c r="B95" s="75" t="s">
        <v>191</v>
      </c>
      <c r="C95" s="64" t="s">
        <v>31</v>
      </c>
      <c r="D95" s="76" t="n">
        <v>901.3</v>
      </c>
      <c r="E95" s="42" t="n">
        <v>25.4599911239321</v>
      </c>
      <c r="F95" s="65" t="n">
        <v>0</v>
      </c>
      <c r="G95" s="66" t="n">
        <f aca="false">F95*E95</f>
        <v>0</v>
      </c>
      <c r="H95" s="67" t="n">
        <f aca="false">F95/D95</f>
        <v>0</v>
      </c>
      <c r="I95" s="68"/>
      <c r="J95" s="69" t="n">
        <f aca="false">TRUNC((I95*E95),3)</f>
        <v>0</v>
      </c>
      <c r="K95" s="67" t="n">
        <f aca="false">I95/D95</f>
        <v>0</v>
      </c>
      <c r="L95" s="70" t="n">
        <f aca="false">F95+I95</f>
        <v>0</v>
      </c>
      <c r="M95" s="71" t="n">
        <f aca="false">TRUNC((G95+J95),3)</f>
        <v>0</v>
      </c>
      <c r="N95" s="72" t="n">
        <f aca="false">H95+K95</f>
        <v>0</v>
      </c>
      <c r="O95" s="1"/>
      <c r="P95" s="19"/>
      <c r="Q95" s="74"/>
      <c r="R95" s="48"/>
      <c r="S95" s="1"/>
    </row>
    <row r="96" s="47" customFormat="true" ht="35.95" hidden="false" customHeight="false" outlineLevel="0" collapsed="false">
      <c r="A96" s="38" t="s">
        <v>192</v>
      </c>
      <c r="B96" s="77" t="s">
        <v>193</v>
      </c>
      <c r="C96" s="64" t="s">
        <v>31</v>
      </c>
      <c r="D96" s="76" t="n">
        <v>29.4</v>
      </c>
      <c r="E96" s="42" t="n">
        <v>33.2197278911565</v>
      </c>
      <c r="F96" s="65" t="n">
        <v>0</v>
      </c>
      <c r="G96" s="66" t="n">
        <f aca="false">F96*E96</f>
        <v>0</v>
      </c>
      <c r="H96" s="67" t="n">
        <f aca="false">F96/D96</f>
        <v>0</v>
      </c>
      <c r="I96" s="68"/>
      <c r="J96" s="69" t="n">
        <f aca="false">TRUNC((I96*E96),3)</f>
        <v>0</v>
      </c>
      <c r="K96" s="67" t="n">
        <f aca="false">I96/D96</f>
        <v>0</v>
      </c>
      <c r="L96" s="70" t="n">
        <f aca="false">F96+I96</f>
        <v>0</v>
      </c>
      <c r="M96" s="71" t="n">
        <f aca="false">TRUNC((G96+J96),3)</f>
        <v>0</v>
      </c>
      <c r="N96" s="72" t="n">
        <f aca="false">H96+K96</f>
        <v>0</v>
      </c>
      <c r="O96" s="1"/>
      <c r="P96" s="19"/>
      <c r="Q96" s="74"/>
      <c r="R96" s="48"/>
      <c r="S96" s="1"/>
    </row>
    <row r="97" s="47" customFormat="true" ht="47.45" hidden="false" customHeight="false" outlineLevel="0" collapsed="false">
      <c r="A97" s="38" t="s">
        <v>194</v>
      </c>
      <c r="B97" s="75" t="s">
        <v>195</v>
      </c>
      <c r="C97" s="64" t="s">
        <v>31</v>
      </c>
      <c r="D97" s="76" t="n">
        <v>887.89</v>
      </c>
      <c r="E97" s="42" t="n">
        <v>158.779995269684</v>
      </c>
      <c r="F97" s="65" t="n">
        <v>0</v>
      </c>
      <c r="G97" s="66" t="n">
        <f aca="false">F97*E97</f>
        <v>0</v>
      </c>
      <c r="H97" s="67" t="n">
        <f aca="false">F97/D97</f>
        <v>0</v>
      </c>
      <c r="I97" s="68"/>
      <c r="J97" s="69" t="n">
        <f aca="false">TRUNC((I97*E97),3)</f>
        <v>0</v>
      </c>
      <c r="K97" s="67" t="n">
        <f aca="false">I97/D97</f>
        <v>0</v>
      </c>
      <c r="L97" s="70" t="n">
        <f aca="false">F97+I97</f>
        <v>0</v>
      </c>
      <c r="M97" s="71" t="n">
        <f aca="false">TRUNC((G97+J97),3)</f>
        <v>0</v>
      </c>
      <c r="N97" s="72" t="n">
        <f aca="false">H97+K97</f>
        <v>0</v>
      </c>
      <c r="O97" s="1"/>
      <c r="P97" s="19"/>
      <c r="Q97" s="74"/>
      <c r="R97" s="48"/>
      <c r="S97" s="1"/>
    </row>
    <row r="98" s="47" customFormat="true" ht="23.85" hidden="false" customHeight="false" outlineLevel="0" collapsed="false">
      <c r="A98" s="38" t="s">
        <v>196</v>
      </c>
      <c r="B98" s="75" t="s">
        <v>197</v>
      </c>
      <c r="C98" s="64" t="s">
        <v>31</v>
      </c>
      <c r="D98" s="76" t="n">
        <v>399.55</v>
      </c>
      <c r="E98" s="42" t="n">
        <v>274.449981228883</v>
      </c>
      <c r="F98" s="65" t="n">
        <v>0</v>
      </c>
      <c r="G98" s="66" t="n">
        <f aca="false">F98*E98</f>
        <v>0</v>
      </c>
      <c r="H98" s="67" t="n">
        <f aca="false">F98/D98</f>
        <v>0</v>
      </c>
      <c r="I98" s="68"/>
      <c r="J98" s="69" t="n">
        <f aca="false">TRUNC((I98*E98),3)</f>
        <v>0</v>
      </c>
      <c r="K98" s="67" t="n">
        <f aca="false">I98/D98</f>
        <v>0</v>
      </c>
      <c r="L98" s="70" t="n">
        <f aca="false">F98+I98</f>
        <v>0</v>
      </c>
      <c r="M98" s="71" t="n">
        <f aca="false">TRUNC((G98+J98),3)</f>
        <v>0</v>
      </c>
      <c r="N98" s="72" t="n">
        <f aca="false">H98+K98</f>
        <v>0</v>
      </c>
      <c r="O98" s="1"/>
      <c r="P98" s="19"/>
      <c r="Q98" s="74"/>
      <c r="R98" s="48"/>
      <c r="S98" s="1"/>
    </row>
    <row r="99" s="47" customFormat="true" ht="13.8" hidden="false" customHeight="false" outlineLevel="0" collapsed="false">
      <c r="A99" s="55" t="s">
        <v>198</v>
      </c>
      <c r="B99" s="56" t="s">
        <v>199</v>
      </c>
      <c r="C99" s="57"/>
      <c r="D99" s="58"/>
      <c r="E99" s="57"/>
      <c r="F99" s="59"/>
      <c r="G99" s="57"/>
      <c r="H99" s="60"/>
      <c r="I99" s="59"/>
      <c r="J99" s="61" t="n">
        <f aca="false">SUM(J100:J105)</f>
        <v>0</v>
      </c>
      <c r="K99" s="60"/>
      <c r="L99" s="57"/>
      <c r="M99" s="61" t="n">
        <f aca="false">SUM(M100:M105)</f>
        <v>0</v>
      </c>
      <c r="N99" s="60"/>
      <c r="O99" s="1"/>
      <c r="P99" s="19"/>
      <c r="Q99" s="74"/>
      <c r="R99" s="48"/>
      <c r="S99" s="1"/>
    </row>
    <row r="100" s="47" customFormat="true" ht="35.95" hidden="false" customHeight="false" outlineLevel="0" collapsed="false">
      <c r="A100" s="38" t="s">
        <v>200</v>
      </c>
      <c r="B100" s="77" t="s">
        <v>201</v>
      </c>
      <c r="C100" s="64" t="s">
        <v>55</v>
      </c>
      <c r="D100" s="76" t="n">
        <v>8</v>
      </c>
      <c r="E100" s="42" t="n">
        <v>674.99</v>
      </c>
      <c r="F100" s="65" t="n">
        <v>0</v>
      </c>
      <c r="G100" s="66" t="n">
        <f aca="false">F100*E100</f>
        <v>0</v>
      </c>
      <c r="H100" s="67" t="n">
        <f aca="false">F100/D100</f>
        <v>0</v>
      </c>
      <c r="I100" s="68"/>
      <c r="J100" s="69" t="n">
        <f aca="false">TRUNC((I100*E100),3)</f>
        <v>0</v>
      </c>
      <c r="K100" s="67" t="n">
        <f aca="false">I100/D100</f>
        <v>0</v>
      </c>
      <c r="L100" s="70" t="n">
        <f aca="false">F100+I100</f>
        <v>0</v>
      </c>
      <c r="M100" s="71" t="n">
        <f aca="false">TRUNC((G100+J100),3)</f>
        <v>0</v>
      </c>
      <c r="N100" s="72" t="n">
        <f aca="false">H100+K100</f>
        <v>0</v>
      </c>
      <c r="O100" s="1"/>
      <c r="P100" s="19"/>
      <c r="Q100" s="74"/>
      <c r="R100" s="48"/>
      <c r="S100" s="1"/>
    </row>
    <row r="101" s="47" customFormat="true" ht="35.95" hidden="false" customHeight="false" outlineLevel="0" collapsed="false">
      <c r="A101" s="38" t="s">
        <v>202</v>
      </c>
      <c r="B101" s="77" t="s">
        <v>203</v>
      </c>
      <c r="C101" s="64" t="s">
        <v>55</v>
      </c>
      <c r="D101" s="76" t="n">
        <v>8</v>
      </c>
      <c r="E101" s="42" t="n">
        <v>292.04</v>
      </c>
      <c r="F101" s="65" t="n">
        <v>0</v>
      </c>
      <c r="G101" s="66" t="n">
        <f aca="false">F101*E101</f>
        <v>0</v>
      </c>
      <c r="H101" s="67" t="n">
        <f aca="false">F101/D101</f>
        <v>0</v>
      </c>
      <c r="I101" s="68"/>
      <c r="J101" s="69" t="n">
        <f aca="false">TRUNC((I101*E101),3)</f>
        <v>0</v>
      </c>
      <c r="K101" s="67" t="n">
        <f aca="false">I101/D101</f>
        <v>0</v>
      </c>
      <c r="L101" s="70" t="n">
        <f aca="false">F101+I101</f>
        <v>0</v>
      </c>
      <c r="M101" s="71" t="n">
        <f aca="false">TRUNC((G101+J101),3)</f>
        <v>0</v>
      </c>
      <c r="N101" s="72" t="n">
        <f aca="false">H101+K101</f>
        <v>0</v>
      </c>
      <c r="O101" s="1"/>
      <c r="P101" s="19"/>
      <c r="Q101" s="74"/>
      <c r="R101" s="48"/>
      <c r="S101" s="1"/>
    </row>
    <row r="102" s="47" customFormat="true" ht="35.95" hidden="false" customHeight="false" outlineLevel="0" collapsed="false">
      <c r="A102" s="38" t="s">
        <v>204</v>
      </c>
      <c r="B102" s="75" t="s">
        <v>205</v>
      </c>
      <c r="C102" s="64" t="s">
        <v>55</v>
      </c>
      <c r="D102" s="76" t="n">
        <v>2</v>
      </c>
      <c r="E102" s="42" t="n">
        <v>2765.39</v>
      </c>
      <c r="F102" s="65" t="n">
        <v>0</v>
      </c>
      <c r="G102" s="66" t="n">
        <f aca="false">F102*E102</f>
        <v>0</v>
      </c>
      <c r="H102" s="67" t="n">
        <f aca="false">F102/D102</f>
        <v>0</v>
      </c>
      <c r="I102" s="68"/>
      <c r="J102" s="69" t="n">
        <f aca="false">TRUNC((I102*E102),3)</f>
        <v>0</v>
      </c>
      <c r="K102" s="67" t="n">
        <f aca="false">I102/D102</f>
        <v>0</v>
      </c>
      <c r="L102" s="70" t="n">
        <f aca="false">F102+I102</f>
        <v>0</v>
      </c>
      <c r="M102" s="71" t="n">
        <f aca="false">TRUNC((G102+J102),3)</f>
        <v>0</v>
      </c>
      <c r="N102" s="72" t="n">
        <f aca="false">H102+K102</f>
        <v>0</v>
      </c>
      <c r="O102" s="1"/>
      <c r="P102" s="19"/>
      <c r="Q102" s="74"/>
      <c r="R102" s="48"/>
      <c r="S102" s="1"/>
    </row>
    <row r="103" s="47" customFormat="true" ht="23.85" hidden="false" customHeight="false" outlineLevel="0" collapsed="false">
      <c r="A103" s="38" t="s">
        <v>206</v>
      </c>
      <c r="B103" s="75" t="s">
        <v>207</v>
      </c>
      <c r="C103" s="64" t="s">
        <v>55</v>
      </c>
      <c r="D103" s="76" t="n">
        <v>1</v>
      </c>
      <c r="E103" s="42" t="n">
        <v>2273.48</v>
      </c>
      <c r="F103" s="65" t="n">
        <v>0</v>
      </c>
      <c r="G103" s="66" t="n">
        <f aca="false">F103*E103</f>
        <v>0</v>
      </c>
      <c r="H103" s="67" t="n">
        <f aca="false">F103/D103</f>
        <v>0</v>
      </c>
      <c r="I103" s="68"/>
      <c r="J103" s="69" t="n">
        <f aca="false">TRUNC((I103*E103),3)</f>
        <v>0</v>
      </c>
      <c r="K103" s="67" t="n">
        <f aca="false">I103/D103</f>
        <v>0</v>
      </c>
      <c r="L103" s="70" t="n">
        <f aca="false">F103+I103</f>
        <v>0</v>
      </c>
      <c r="M103" s="71" t="n">
        <f aca="false">TRUNC((G103+J103),3)</f>
        <v>0</v>
      </c>
      <c r="N103" s="72" t="n">
        <f aca="false">H103+K103</f>
        <v>0</v>
      </c>
      <c r="O103" s="1"/>
      <c r="P103" s="19"/>
      <c r="Q103" s="74"/>
      <c r="R103" s="48"/>
      <c r="S103" s="1"/>
    </row>
    <row r="104" s="47" customFormat="true" ht="35.95" hidden="false" customHeight="false" outlineLevel="0" collapsed="false">
      <c r="A104" s="38" t="s">
        <v>208</v>
      </c>
      <c r="B104" s="75" t="s">
        <v>209</v>
      </c>
      <c r="C104" s="64" t="s">
        <v>55</v>
      </c>
      <c r="D104" s="76" t="n">
        <v>2</v>
      </c>
      <c r="E104" s="42" t="n">
        <v>4429.695</v>
      </c>
      <c r="F104" s="65" t="n">
        <v>0</v>
      </c>
      <c r="G104" s="66" t="n">
        <f aca="false">F104*E104</f>
        <v>0</v>
      </c>
      <c r="H104" s="67" t="n">
        <f aca="false">F104/D104</f>
        <v>0</v>
      </c>
      <c r="I104" s="68"/>
      <c r="J104" s="69" t="n">
        <f aca="false">TRUNC((I104*E104),3)</f>
        <v>0</v>
      </c>
      <c r="K104" s="67" t="n">
        <f aca="false">I104/D104</f>
        <v>0</v>
      </c>
      <c r="L104" s="70" t="n">
        <f aca="false">F104+I104</f>
        <v>0</v>
      </c>
      <c r="M104" s="71" t="n">
        <f aca="false">TRUNC((G104+J104),3)</f>
        <v>0</v>
      </c>
      <c r="N104" s="72" t="n">
        <f aca="false">H104+K104</f>
        <v>0</v>
      </c>
      <c r="O104" s="1"/>
      <c r="P104" s="19"/>
      <c r="Q104" s="74"/>
      <c r="R104" s="48"/>
      <c r="S104" s="1"/>
    </row>
    <row r="105" s="47" customFormat="true" ht="47.45" hidden="false" customHeight="false" outlineLevel="0" collapsed="false">
      <c r="A105" s="38" t="s">
        <v>210</v>
      </c>
      <c r="B105" s="75" t="s">
        <v>211</v>
      </c>
      <c r="C105" s="64" t="s">
        <v>55</v>
      </c>
      <c r="D105" s="76" t="n">
        <v>2</v>
      </c>
      <c r="E105" s="42" t="n">
        <v>4980.175</v>
      </c>
      <c r="F105" s="65" t="n">
        <v>0</v>
      </c>
      <c r="G105" s="66" t="n">
        <f aca="false">F105*E105</f>
        <v>0</v>
      </c>
      <c r="H105" s="67" t="n">
        <f aca="false">F105/D105</f>
        <v>0</v>
      </c>
      <c r="I105" s="68"/>
      <c r="J105" s="69" t="n">
        <f aca="false">TRUNC((I105*E105),3)</f>
        <v>0</v>
      </c>
      <c r="K105" s="67" t="n">
        <f aca="false">I105/D105</f>
        <v>0</v>
      </c>
      <c r="L105" s="70" t="n">
        <f aca="false">F105+I105</f>
        <v>0</v>
      </c>
      <c r="M105" s="71" t="n">
        <f aca="false">TRUNC((G105+J105),3)</f>
        <v>0</v>
      </c>
      <c r="N105" s="72" t="n">
        <f aca="false">H105+K105</f>
        <v>0</v>
      </c>
      <c r="O105" s="1"/>
      <c r="P105" s="19"/>
      <c r="Q105" s="74"/>
      <c r="R105" s="48"/>
      <c r="S105" s="1"/>
    </row>
    <row r="106" s="47" customFormat="true" ht="13.8" hidden="false" customHeight="false" outlineLevel="0" collapsed="false">
      <c r="A106" s="55" t="s">
        <v>212</v>
      </c>
      <c r="B106" s="56" t="s">
        <v>213</v>
      </c>
      <c r="C106" s="57"/>
      <c r="D106" s="58"/>
      <c r="E106" s="57"/>
      <c r="F106" s="59"/>
      <c r="G106" s="57"/>
      <c r="H106" s="60"/>
      <c r="I106" s="59"/>
      <c r="J106" s="61" t="n">
        <f aca="false">SUM(J107:J113)</f>
        <v>0</v>
      </c>
      <c r="K106" s="60"/>
      <c r="L106" s="57"/>
      <c r="M106" s="61" t="n">
        <f aca="false">SUM(M107:M113)</f>
        <v>0</v>
      </c>
      <c r="N106" s="60"/>
      <c r="O106" s="1"/>
      <c r="P106" s="19"/>
      <c r="Q106" s="74"/>
      <c r="R106" s="48"/>
      <c r="S106" s="1"/>
    </row>
    <row r="107" s="47" customFormat="true" ht="23.85" hidden="false" customHeight="false" outlineLevel="0" collapsed="false">
      <c r="A107" s="38" t="s">
        <v>214</v>
      </c>
      <c r="B107" s="80" t="s">
        <v>215</v>
      </c>
      <c r="C107" s="63" t="s">
        <v>55</v>
      </c>
      <c r="D107" s="64" t="n">
        <v>10</v>
      </c>
      <c r="E107" s="42" t="n">
        <v>239</v>
      </c>
      <c r="F107" s="65" t="n">
        <v>0</v>
      </c>
      <c r="G107" s="66" t="n">
        <f aca="false">F107*E107</f>
        <v>0</v>
      </c>
      <c r="H107" s="67" t="n">
        <f aca="false">F107/D107</f>
        <v>0</v>
      </c>
      <c r="I107" s="68"/>
      <c r="J107" s="69" t="n">
        <f aca="false">TRUNC((I107*E107),3)</f>
        <v>0</v>
      </c>
      <c r="K107" s="67" t="n">
        <f aca="false">I107/D107</f>
        <v>0</v>
      </c>
      <c r="L107" s="70" t="n">
        <f aca="false">F107+I107</f>
        <v>0</v>
      </c>
      <c r="M107" s="71" t="n">
        <f aca="false">TRUNC((G107+J107),3)</f>
        <v>0</v>
      </c>
      <c r="N107" s="72" t="n">
        <f aca="false">H107+K107</f>
        <v>0</v>
      </c>
      <c r="O107" s="1"/>
      <c r="P107" s="19"/>
      <c r="Q107" s="74"/>
      <c r="R107" s="48"/>
      <c r="S107" s="1"/>
    </row>
    <row r="108" s="47" customFormat="true" ht="13.8" hidden="false" customHeight="false" outlineLevel="0" collapsed="false">
      <c r="A108" s="38" t="s">
        <v>216</v>
      </c>
      <c r="B108" s="80" t="s">
        <v>217</v>
      </c>
      <c r="C108" s="63" t="s">
        <v>55</v>
      </c>
      <c r="D108" s="64" t="n">
        <v>2</v>
      </c>
      <c r="E108" s="42" t="n">
        <v>135.1</v>
      </c>
      <c r="F108" s="65" t="n">
        <v>0</v>
      </c>
      <c r="G108" s="66" t="n">
        <f aca="false">F108*E108</f>
        <v>0</v>
      </c>
      <c r="H108" s="67" t="n">
        <f aca="false">F108/D108</f>
        <v>0</v>
      </c>
      <c r="I108" s="68"/>
      <c r="J108" s="69" t="n">
        <f aca="false">TRUNC((I108*E108),3)</f>
        <v>0</v>
      </c>
      <c r="K108" s="67" t="n">
        <f aca="false">I108/D108</f>
        <v>0</v>
      </c>
      <c r="L108" s="70" t="n">
        <f aca="false">F108+I108</f>
        <v>0</v>
      </c>
      <c r="M108" s="71" t="n">
        <f aca="false">TRUNC((G108+J108),3)</f>
        <v>0</v>
      </c>
      <c r="N108" s="72" t="n">
        <f aca="false">H108+K108</f>
        <v>0</v>
      </c>
      <c r="O108" s="1"/>
      <c r="P108" s="19"/>
      <c r="Q108" s="74"/>
      <c r="R108" s="48"/>
      <c r="S108" s="1"/>
    </row>
    <row r="109" s="47" customFormat="true" ht="23.85" hidden="false" customHeight="false" outlineLevel="0" collapsed="false">
      <c r="A109" s="38" t="s">
        <v>218</v>
      </c>
      <c r="B109" s="80" t="s">
        <v>219</v>
      </c>
      <c r="C109" s="63" t="s">
        <v>55</v>
      </c>
      <c r="D109" s="64" t="n">
        <v>1</v>
      </c>
      <c r="E109" s="42" t="n">
        <v>27.81</v>
      </c>
      <c r="F109" s="65" t="n">
        <v>0</v>
      </c>
      <c r="G109" s="66" t="n">
        <f aca="false">F109*E109</f>
        <v>0</v>
      </c>
      <c r="H109" s="67" t="n">
        <f aca="false">F109/D109</f>
        <v>0</v>
      </c>
      <c r="I109" s="68"/>
      <c r="J109" s="69" t="n">
        <f aca="false">TRUNC((I109*E109),3)</f>
        <v>0</v>
      </c>
      <c r="K109" s="67" t="n">
        <f aca="false">I109/D109</f>
        <v>0</v>
      </c>
      <c r="L109" s="70" t="n">
        <f aca="false">F109+I109</f>
        <v>0</v>
      </c>
      <c r="M109" s="71" t="n">
        <f aca="false">TRUNC((G109+J109),3)</f>
        <v>0</v>
      </c>
      <c r="N109" s="72" t="n">
        <f aca="false">H109+K109</f>
        <v>0</v>
      </c>
      <c r="O109" s="1"/>
      <c r="P109" s="19"/>
      <c r="Q109" s="74"/>
      <c r="R109" s="48"/>
      <c r="S109" s="1"/>
    </row>
    <row r="110" s="47" customFormat="true" ht="13.8" hidden="false" customHeight="false" outlineLevel="0" collapsed="false">
      <c r="A110" s="38" t="s">
        <v>220</v>
      </c>
      <c r="B110" s="80" t="s">
        <v>221</v>
      </c>
      <c r="C110" s="63" t="s">
        <v>55</v>
      </c>
      <c r="D110" s="64" t="n">
        <v>1</v>
      </c>
      <c r="E110" s="42" t="n">
        <v>11.34</v>
      </c>
      <c r="F110" s="65" t="n">
        <v>0</v>
      </c>
      <c r="G110" s="66" t="n">
        <f aca="false">F110*E110</f>
        <v>0</v>
      </c>
      <c r="H110" s="67" t="n">
        <f aca="false">F110/D110</f>
        <v>0</v>
      </c>
      <c r="I110" s="68"/>
      <c r="J110" s="69" t="n">
        <f aca="false">TRUNC((I110*E110),3)</f>
        <v>0</v>
      </c>
      <c r="K110" s="67" t="n">
        <f aca="false">I110/D110</f>
        <v>0</v>
      </c>
      <c r="L110" s="70" t="n">
        <f aca="false">F110+I110</f>
        <v>0</v>
      </c>
      <c r="M110" s="71" t="n">
        <f aca="false">TRUNC((G110+J110),3)</f>
        <v>0</v>
      </c>
      <c r="N110" s="72" t="n">
        <f aca="false">H110+K110</f>
        <v>0</v>
      </c>
      <c r="O110" s="1"/>
      <c r="P110" s="19"/>
      <c r="Q110" s="74"/>
      <c r="R110" s="48"/>
      <c r="S110" s="1"/>
    </row>
    <row r="111" s="47" customFormat="true" ht="13.8" hidden="false" customHeight="false" outlineLevel="0" collapsed="false">
      <c r="A111" s="38" t="s">
        <v>222</v>
      </c>
      <c r="B111" s="80" t="s">
        <v>223</v>
      </c>
      <c r="C111" s="63" t="s">
        <v>55</v>
      </c>
      <c r="D111" s="64" t="n">
        <v>1</v>
      </c>
      <c r="E111" s="42" t="n">
        <v>131.56</v>
      </c>
      <c r="F111" s="65" t="n">
        <v>0</v>
      </c>
      <c r="G111" s="66" t="n">
        <f aca="false">F111*E111</f>
        <v>0</v>
      </c>
      <c r="H111" s="67" t="n">
        <f aca="false">F111/D111</f>
        <v>0</v>
      </c>
      <c r="I111" s="68"/>
      <c r="J111" s="69" t="n">
        <f aca="false">TRUNC((I111*E111),3)</f>
        <v>0</v>
      </c>
      <c r="K111" s="67" t="n">
        <f aca="false">I111/D111</f>
        <v>0</v>
      </c>
      <c r="L111" s="70" t="n">
        <f aca="false">F111+I111</f>
        <v>0</v>
      </c>
      <c r="M111" s="71" t="n">
        <f aca="false">TRUNC((G111+J111),3)</f>
        <v>0</v>
      </c>
      <c r="N111" s="72" t="n">
        <f aca="false">H111+K111</f>
        <v>0</v>
      </c>
      <c r="O111" s="1"/>
      <c r="P111" s="19"/>
      <c r="Q111" s="74"/>
      <c r="R111" s="48"/>
      <c r="S111" s="1"/>
    </row>
    <row r="112" s="47" customFormat="true" ht="23.85" hidden="false" customHeight="false" outlineLevel="0" collapsed="false">
      <c r="A112" s="38" t="s">
        <v>224</v>
      </c>
      <c r="B112" s="80" t="s">
        <v>225</v>
      </c>
      <c r="C112" s="64" t="s">
        <v>55</v>
      </c>
      <c r="D112" s="64" t="n">
        <v>4</v>
      </c>
      <c r="E112" s="42" t="n">
        <v>135.1</v>
      </c>
      <c r="F112" s="65" t="n">
        <v>0</v>
      </c>
      <c r="G112" s="66" t="n">
        <f aca="false">F112*E112</f>
        <v>0</v>
      </c>
      <c r="H112" s="67" t="n">
        <f aca="false">F112/D112</f>
        <v>0</v>
      </c>
      <c r="I112" s="68"/>
      <c r="J112" s="69" t="n">
        <f aca="false">TRUNC((I112*E112),3)</f>
        <v>0</v>
      </c>
      <c r="K112" s="67" t="n">
        <f aca="false">I112/D112</f>
        <v>0</v>
      </c>
      <c r="L112" s="70" t="n">
        <f aca="false">F112+I112</f>
        <v>0</v>
      </c>
      <c r="M112" s="71" t="n">
        <f aca="false">TRUNC((G112+J112),3)</f>
        <v>0</v>
      </c>
      <c r="N112" s="72" t="n">
        <f aca="false">H112+K112</f>
        <v>0</v>
      </c>
      <c r="O112" s="1"/>
      <c r="P112" s="19"/>
      <c r="Q112" s="74"/>
      <c r="R112" s="48"/>
      <c r="S112" s="1"/>
    </row>
    <row r="113" s="47" customFormat="true" ht="13.8" hidden="false" customHeight="false" outlineLevel="0" collapsed="false">
      <c r="A113" s="38" t="s">
        <v>226</v>
      </c>
      <c r="B113" s="80" t="s">
        <v>227</v>
      </c>
      <c r="C113" s="63" t="s">
        <v>55</v>
      </c>
      <c r="D113" s="64" t="n">
        <v>1</v>
      </c>
      <c r="E113" s="42" t="n">
        <v>140.8</v>
      </c>
      <c r="F113" s="65" t="n">
        <v>0</v>
      </c>
      <c r="G113" s="66" t="n">
        <f aca="false">F113*E113</f>
        <v>0</v>
      </c>
      <c r="H113" s="67" t="n">
        <f aca="false">F113/D113</f>
        <v>0</v>
      </c>
      <c r="I113" s="68"/>
      <c r="J113" s="69" t="n">
        <f aca="false">TRUNC((I113*E113),3)</f>
        <v>0</v>
      </c>
      <c r="K113" s="67" t="n">
        <f aca="false">I113/D113</f>
        <v>0</v>
      </c>
      <c r="L113" s="70" t="n">
        <f aca="false">F113+I113</f>
        <v>0</v>
      </c>
      <c r="M113" s="71" t="n">
        <f aca="false">TRUNC((G113+J113),3)</f>
        <v>0</v>
      </c>
      <c r="N113" s="72" t="n">
        <f aca="false">H113+K113</f>
        <v>0</v>
      </c>
      <c r="O113" s="1"/>
      <c r="P113" s="19"/>
      <c r="Q113" s="74"/>
      <c r="R113" s="48"/>
      <c r="S113" s="1"/>
    </row>
    <row r="114" s="47" customFormat="true" ht="13.8" hidden="false" customHeight="false" outlineLevel="0" collapsed="false">
      <c r="A114" s="55" t="s">
        <v>228</v>
      </c>
      <c r="B114" s="56" t="s">
        <v>229</v>
      </c>
      <c r="C114" s="57"/>
      <c r="D114" s="58"/>
      <c r="E114" s="57"/>
      <c r="F114" s="59"/>
      <c r="G114" s="57"/>
      <c r="H114" s="60"/>
      <c r="I114" s="59"/>
      <c r="J114" s="61" t="n">
        <f aca="false">SUM(J115:J131)</f>
        <v>0</v>
      </c>
      <c r="K114" s="60"/>
      <c r="L114" s="57"/>
      <c r="M114" s="61" t="n">
        <f aca="false">SUM(M115:M131)</f>
        <v>0</v>
      </c>
      <c r="N114" s="60"/>
      <c r="O114" s="1"/>
      <c r="P114" s="19"/>
      <c r="Q114" s="74"/>
      <c r="R114" s="48"/>
      <c r="S114" s="1"/>
    </row>
    <row r="115" s="47" customFormat="true" ht="35.95" hidden="false" customHeight="false" outlineLevel="0" collapsed="false">
      <c r="A115" s="38" t="s">
        <v>230</v>
      </c>
      <c r="B115" s="78" t="s">
        <v>231</v>
      </c>
      <c r="C115" s="64" t="s">
        <v>55</v>
      </c>
      <c r="D115" s="64" t="n">
        <v>1</v>
      </c>
      <c r="E115" s="42" t="n">
        <v>642.04</v>
      </c>
      <c r="F115" s="65" t="n">
        <v>0</v>
      </c>
      <c r="G115" s="66" t="n">
        <f aca="false">F115*E115</f>
        <v>0</v>
      </c>
      <c r="H115" s="67" t="n">
        <f aca="false">F115/D115</f>
        <v>0</v>
      </c>
      <c r="I115" s="68"/>
      <c r="J115" s="69" t="n">
        <f aca="false">TRUNC((I115*E115),3)</f>
        <v>0</v>
      </c>
      <c r="K115" s="67" t="n">
        <f aca="false">I115/D115</f>
        <v>0</v>
      </c>
      <c r="L115" s="70" t="n">
        <f aca="false">F115+I115</f>
        <v>0</v>
      </c>
      <c r="M115" s="71" t="n">
        <f aca="false">TRUNC((G115+J115),3)</f>
        <v>0</v>
      </c>
      <c r="N115" s="72" t="n">
        <f aca="false">H115+K115</f>
        <v>0</v>
      </c>
      <c r="O115" s="1"/>
      <c r="P115" s="19"/>
      <c r="Q115" s="74"/>
      <c r="R115" s="48"/>
      <c r="S115" s="1"/>
    </row>
    <row r="116" s="47" customFormat="true" ht="23.85" hidden="false" customHeight="false" outlineLevel="0" collapsed="false">
      <c r="A116" s="38" t="s">
        <v>232</v>
      </c>
      <c r="B116" s="78" t="s">
        <v>233</v>
      </c>
      <c r="C116" s="64" t="s">
        <v>55</v>
      </c>
      <c r="D116" s="64" t="n">
        <v>1</v>
      </c>
      <c r="E116" s="42" t="n">
        <v>542.06</v>
      </c>
      <c r="F116" s="65" t="n">
        <v>0</v>
      </c>
      <c r="G116" s="66" t="n">
        <f aca="false">F116*E116</f>
        <v>0</v>
      </c>
      <c r="H116" s="67" t="n">
        <f aca="false">F116/D116</f>
        <v>0</v>
      </c>
      <c r="I116" s="68"/>
      <c r="J116" s="69" t="n">
        <f aca="false">TRUNC((I116*E116),3)</f>
        <v>0</v>
      </c>
      <c r="K116" s="67" t="n">
        <f aca="false">I116/D116</f>
        <v>0</v>
      </c>
      <c r="L116" s="70" t="n">
        <f aca="false">F116+I116</f>
        <v>0</v>
      </c>
      <c r="M116" s="71" t="n">
        <f aca="false">TRUNC((G116+J116),3)</f>
        <v>0</v>
      </c>
      <c r="N116" s="72" t="n">
        <f aca="false">H116+K116</f>
        <v>0</v>
      </c>
      <c r="O116" s="1"/>
      <c r="P116" s="19"/>
      <c r="Q116" s="74"/>
      <c r="R116" s="48"/>
      <c r="S116" s="1"/>
    </row>
    <row r="117" s="47" customFormat="true" ht="47.45" hidden="false" customHeight="false" outlineLevel="0" collapsed="false">
      <c r="A117" s="38" t="s">
        <v>234</v>
      </c>
      <c r="B117" s="78" t="s">
        <v>235</v>
      </c>
      <c r="C117" s="64" t="s">
        <v>55</v>
      </c>
      <c r="D117" s="64" t="n">
        <v>2</v>
      </c>
      <c r="E117" s="42" t="n">
        <v>811.46</v>
      </c>
      <c r="F117" s="65" t="n">
        <v>0</v>
      </c>
      <c r="G117" s="66" t="n">
        <f aca="false">F117*E117</f>
        <v>0</v>
      </c>
      <c r="H117" s="67" t="n">
        <f aca="false">F117/D117</f>
        <v>0</v>
      </c>
      <c r="I117" s="68"/>
      <c r="J117" s="69" t="n">
        <f aca="false">TRUNC((I117*E117),3)</f>
        <v>0</v>
      </c>
      <c r="K117" s="67" t="n">
        <f aca="false">I117/D117</f>
        <v>0</v>
      </c>
      <c r="L117" s="70" t="n">
        <f aca="false">F117+I117</f>
        <v>0</v>
      </c>
      <c r="M117" s="71" t="n">
        <f aca="false">TRUNC((G117+J117),3)</f>
        <v>0</v>
      </c>
      <c r="N117" s="72" t="n">
        <f aca="false">H117+K117</f>
        <v>0</v>
      </c>
      <c r="O117" s="1"/>
      <c r="P117" s="19"/>
      <c r="Q117" s="74"/>
      <c r="R117" s="48"/>
      <c r="S117" s="1"/>
    </row>
    <row r="118" s="47" customFormat="true" ht="23.85" hidden="false" customHeight="false" outlineLevel="0" collapsed="false">
      <c r="A118" s="38" t="s">
        <v>236</v>
      </c>
      <c r="B118" s="78" t="s">
        <v>237</v>
      </c>
      <c r="C118" s="64" t="s">
        <v>55</v>
      </c>
      <c r="D118" s="64" t="n">
        <v>4</v>
      </c>
      <c r="E118" s="42" t="n">
        <v>121.67</v>
      </c>
      <c r="F118" s="65" t="n">
        <v>0</v>
      </c>
      <c r="G118" s="66" t="n">
        <f aca="false">F118*E118</f>
        <v>0</v>
      </c>
      <c r="H118" s="67" t="n">
        <f aca="false">F118/D118</f>
        <v>0</v>
      </c>
      <c r="I118" s="68"/>
      <c r="J118" s="69" t="n">
        <f aca="false">TRUNC((I118*E118),3)</f>
        <v>0</v>
      </c>
      <c r="K118" s="67" t="n">
        <f aca="false">I118/D118</f>
        <v>0</v>
      </c>
      <c r="L118" s="70" t="n">
        <f aca="false">F118+I118</f>
        <v>0</v>
      </c>
      <c r="M118" s="71" t="n">
        <f aca="false">TRUNC((G118+J118),3)</f>
        <v>0</v>
      </c>
      <c r="N118" s="72" t="n">
        <f aca="false">H118+K118</f>
        <v>0</v>
      </c>
      <c r="O118" s="1"/>
      <c r="P118" s="19"/>
      <c r="Q118" s="74"/>
      <c r="R118" s="48"/>
      <c r="S118" s="1"/>
    </row>
    <row r="119" s="47" customFormat="true" ht="23.85" hidden="false" customHeight="false" outlineLevel="0" collapsed="false">
      <c r="A119" s="38" t="s">
        <v>238</v>
      </c>
      <c r="B119" s="78" t="s">
        <v>239</v>
      </c>
      <c r="C119" s="64" t="s">
        <v>55</v>
      </c>
      <c r="D119" s="64" t="n">
        <v>2</v>
      </c>
      <c r="E119" s="42" t="n">
        <v>186.03</v>
      </c>
      <c r="F119" s="65" t="n">
        <v>0</v>
      </c>
      <c r="G119" s="66" t="n">
        <f aca="false">F119*E119</f>
        <v>0</v>
      </c>
      <c r="H119" s="67" t="n">
        <f aca="false">F119/D119</f>
        <v>0</v>
      </c>
      <c r="I119" s="68"/>
      <c r="J119" s="69" t="n">
        <f aca="false">TRUNC((I119*E119),3)</f>
        <v>0</v>
      </c>
      <c r="K119" s="67" t="n">
        <f aca="false">I119/D119</f>
        <v>0</v>
      </c>
      <c r="L119" s="70" t="n">
        <f aca="false">F119+I119</f>
        <v>0</v>
      </c>
      <c r="M119" s="71" t="n">
        <f aca="false">TRUNC((G119+J119),3)</f>
        <v>0</v>
      </c>
      <c r="N119" s="72" t="n">
        <f aca="false">H119+K119</f>
        <v>0</v>
      </c>
      <c r="O119" s="1"/>
      <c r="P119" s="19"/>
      <c r="Q119" s="74"/>
      <c r="R119" s="48"/>
      <c r="S119" s="1"/>
    </row>
    <row r="120" s="47" customFormat="true" ht="23.85" hidden="false" customHeight="false" outlineLevel="0" collapsed="false">
      <c r="A120" s="38" t="s">
        <v>240</v>
      </c>
      <c r="B120" s="78" t="s">
        <v>241</v>
      </c>
      <c r="C120" s="64" t="s">
        <v>55</v>
      </c>
      <c r="D120" s="64" t="n">
        <v>4</v>
      </c>
      <c r="E120" s="42" t="n">
        <v>26.75</v>
      </c>
      <c r="F120" s="65" t="n">
        <v>0</v>
      </c>
      <c r="G120" s="66" t="n">
        <f aca="false">F120*E120</f>
        <v>0</v>
      </c>
      <c r="H120" s="67" t="n">
        <f aca="false">F120/D120</f>
        <v>0</v>
      </c>
      <c r="I120" s="68"/>
      <c r="J120" s="69" t="n">
        <f aca="false">TRUNC((I120*E120),3)</f>
        <v>0</v>
      </c>
      <c r="K120" s="67" t="n">
        <f aca="false">I120/D120</f>
        <v>0</v>
      </c>
      <c r="L120" s="70" t="n">
        <f aca="false">F120+I120</f>
        <v>0</v>
      </c>
      <c r="M120" s="71" t="n">
        <f aca="false">TRUNC((G120+J120),3)</f>
        <v>0</v>
      </c>
      <c r="N120" s="72" t="n">
        <f aca="false">H120+K120</f>
        <v>0</v>
      </c>
      <c r="O120" s="1"/>
      <c r="P120" s="19"/>
      <c r="Q120" s="74"/>
      <c r="R120" s="48"/>
      <c r="S120" s="1"/>
    </row>
    <row r="121" s="47" customFormat="true" ht="23.85" hidden="false" customHeight="false" outlineLevel="0" collapsed="false">
      <c r="A121" s="38" t="s">
        <v>242</v>
      </c>
      <c r="B121" s="78" t="s">
        <v>241</v>
      </c>
      <c r="C121" s="64" t="s">
        <v>55</v>
      </c>
      <c r="D121" s="64" t="n">
        <v>2</v>
      </c>
      <c r="E121" s="42" t="n">
        <v>26.75</v>
      </c>
      <c r="F121" s="65" t="n">
        <v>0</v>
      </c>
      <c r="G121" s="66" t="n">
        <f aca="false">F121*E121</f>
        <v>0</v>
      </c>
      <c r="H121" s="67" t="n">
        <f aca="false">F121/D121</f>
        <v>0</v>
      </c>
      <c r="I121" s="68"/>
      <c r="J121" s="69" t="n">
        <f aca="false">TRUNC((I121*E121),3)</f>
        <v>0</v>
      </c>
      <c r="K121" s="67" t="n">
        <f aca="false">I121/D121</f>
        <v>0</v>
      </c>
      <c r="L121" s="70" t="n">
        <f aca="false">F121+I121</f>
        <v>0</v>
      </c>
      <c r="M121" s="71" t="n">
        <f aca="false">TRUNC((G121+J121),3)</f>
        <v>0</v>
      </c>
      <c r="N121" s="72" t="n">
        <f aca="false">H121+K121</f>
        <v>0</v>
      </c>
      <c r="O121" s="1"/>
      <c r="P121" s="19"/>
      <c r="Q121" s="74"/>
      <c r="R121" s="48"/>
      <c r="S121" s="1"/>
    </row>
    <row r="122" s="47" customFormat="true" ht="23.85" hidden="false" customHeight="false" outlineLevel="0" collapsed="false">
      <c r="A122" s="38" t="s">
        <v>243</v>
      </c>
      <c r="B122" s="78" t="s">
        <v>244</v>
      </c>
      <c r="C122" s="64" t="s">
        <v>55</v>
      </c>
      <c r="D122" s="64" t="n">
        <v>7</v>
      </c>
      <c r="E122" s="42" t="n">
        <v>26.75</v>
      </c>
      <c r="F122" s="65" t="n">
        <v>0</v>
      </c>
      <c r="G122" s="66" t="n">
        <f aca="false">F122*E122</f>
        <v>0</v>
      </c>
      <c r="H122" s="67" t="n">
        <f aca="false">F122/D122</f>
        <v>0</v>
      </c>
      <c r="I122" s="68"/>
      <c r="J122" s="69" t="n">
        <f aca="false">TRUNC((I122*E122),3)</f>
        <v>0</v>
      </c>
      <c r="K122" s="67" t="n">
        <f aca="false">I122/D122</f>
        <v>0</v>
      </c>
      <c r="L122" s="70" t="n">
        <f aca="false">F122+I122</f>
        <v>0</v>
      </c>
      <c r="M122" s="71" t="n">
        <f aca="false">TRUNC((G122+J122),3)</f>
        <v>0</v>
      </c>
      <c r="N122" s="72" t="n">
        <f aca="false">H122+K122</f>
        <v>0</v>
      </c>
      <c r="O122" s="1"/>
      <c r="P122" s="19"/>
      <c r="Q122" s="74"/>
      <c r="R122" s="48"/>
      <c r="S122" s="1"/>
    </row>
    <row r="123" s="47" customFormat="true" ht="23.85" hidden="false" customHeight="false" outlineLevel="0" collapsed="false">
      <c r="A123" s="38" t="s">
        <v>245</v>
      </c>
      <c r="B123" s="78" t="s">
        <v>246</v>
      </c>
      <c r="C123" s="64" t="s">
        <v>55</v>
      </c>
      <c r="D123" s="64" t="n">
        <v>4</v>
      </c>
      <c r="E123" s="42" t="n">
        <v>72.11</v>
      </c>
      <c r="F123" s="65" t="n">
        <v>0</v>
      </c>
      <c r="G123" s="66" t="n">
        <f aca="false">F123*E123</f>
        <v>0</v>
      </c>
      <c r="H123" s="67" t="n">
        <f aca="false">F123/D123</f>
        <v>0</v>
      </c>
      <c r="I123" s="68"/>
      <c r="J123" s="69" t="n">
        <f aca="false">TRUNC((I123*E123),3)</f>
        <v>0</v>
      </c>
      <c r="K123" s="67" t="n">
        <f aca="false">I123/D123</f>
        <v>0</v>
      </c>
      <c r="L123" s="70" t="n">
        <f aca="false">F123+I123</f>
        <v>0</v>
      </c>
      <c r="M123" s="71" t="n">
        <f aca="false">TRUNC((G123+J123),3)</f>
        <v>0</v>
      </c>
      <c r="N123" s="72" t="n">
        <f aca="false">H123+K123</f>
        <v>0</v>
      </c>
      <c r="O123" s="1"/>
      <c r="P123" s="19"/>
      <c r="Q123" s="74"/>
      <c r="R123" s="48"/>
      <c r="S123" s="1"/>
    </row>
    <row r="124" s="47" customFormat="true" ht="13.8" hidden="false" customHeight="false" outlineLevel="0" collapsed="false">
      <c r="A124" s="38" t="s">
        <v>247</v>
      </c>
      <c r="B124" s="78" t="s">
        <v>248</v>
      </c>
      <c r="C124" s="64" t="s">
        <v>55</v>
      </c>
      <c r="D124" s="64" t="n">
        <v>4</v>
      </c>
      <c r="E124" s="42" t="n">
        <v>19.59</v>
      </c>
      <c r="F124" s="65" t="n">
        <v>0</v>
      </c>
      <c r="G124" s="66" t="n">
        <f aca="false">F124*E124</f>
        <v>0</v>
      </c>
      <c r="H124" s="67" t="n">
        <f aca="false">F124/D124</f>
        <v>0</v>
      </c>
      <c r="I124" s="68"/>
      <c r="J124" s="69" t="n">
        <f aca="false">TRUNC((I124*E124),3)</f>
        <v>0</v>
      </c>
      <c r="K124" s="67" t="n">
        <f aca="false">I124/D124</f>
        <v>0</v>
      </c>
      <c r="L124" s="70" t="n">
        <f aca="false">F124+I124</f>
        <v>0</v>
      </c>
      <c r="M124" s="71" t="n">
        <f aca="false">TRUNC((G124+J124),3)</f>
        <v>0</v>
      </c>
      <c r="N124" s="72" t="n">
        <f aca="false">H124+K124</f>
        <v>0</v>
      </c>
      <c r="O124" s="1"/>
      <c r="P124" s="19"/>
      <c r="Q124" s="74"/>
      <c r="R124" s="48"/>
      <c r="S124" s="1"/>
    </row>
    <row r="125" s="47" customFormat="true" ht="23.85" hidden="false" customHeight="false" outlineLevel="0" collapsed="false">
      <c r="A125" s="38" t="s">
        <v>249</v>
      </c>
      <c r="B125" s="78" t="s">
        <v>250</v>
      </c>
      <c r="C125" s="64" t="s">
        <v>55</v>
      </c>
      <c r="D125" s="64" t="n">
        <v>1</v>
      </c>
      <c r="E125" s="42" t="n">
        <v>281.02</v>
      </c>
      <c r="F125" s="65" t="n">
        <v>0</v>
      </c>
      <c r="G125" s="66" t="n">
        <f aca="false">F125*E125</f>
        <v>0</v>
      </c>
      <c r="H125" s="67" t="n">
        <f aca="false">F125/D125</f>
        <v>0</v>
      </c>
      <c r="I125" s="68"/>
      <c r="J125" s="69" t="n">
        <f aca="false">TRUNC((I125*E125),3)</f>
        <v>0</v>
      </c>
      <c r="K125" s="67" t="n">
        <f aca="false">I125/D125</f>
        <v>0</v>
      </c>
      <c r="L125" s="70" t="n">
        <f aca="false">F125+I125</f>
        <v>0</v>
      </c>
      <c r="M125" s="71" t="n">
        <f aca="false">TRUNC((G125+J125),3)</f>
        <v>0</v>
      </c>
      <c r="N125" s="72" t="n">
        <f aca="false">H125+K125</f>
        <v>0</v>
      </c>
      <c r="O125" s="1"/>
      <c r="P125" s="19"/>
      <c r="Q125" s="74"/>
      <c r="R125" s="48"/>
      <c r="S125" s="1"/>
    </row>
    <row r="126" s="47" customFormat="true" ht="47.45" hidden="false" customHeight="false" outlineLevel="0" collapsed="false">
      <c r="A126" s="38" t="s">
        <v>251</v>
      </c>
      <c r="B126" s="78" t="s">
        <v>235</v>
      </c>
      <c r="C126" s="64" t="s">
        <v>55</v>
      </c>
      <c r="D126" s="64" t="n">
        <v>1</v>
      </c>
      <c r="E126" s="42" t="n">
        <v>811.46</v>
      </c>
      <c r="F126" s="65" t="n">
        <v>0</v>
      </c>
      <c r="G126" s="66" t="n">
        <f aca="false">F126*E126</f>
        <v>0</v>
      </c>
      <c r="H126" s="67" t="n">
        <f aca="false">F126/D126</f>
        <v>0</v>
      </c>
      <c r="I126" s="68"/>
      <c r="J126" s="69" t="n">
        <f aca="false">TRUNC((I126*E126),3)</f>
        <v>0</v>
      </c>
      <c r="K126" s="67" t="n">
        <f aca="false">I126/D126</f>
        <v>0</v>
      </c>
      <c r="L126" s="70" t="n">
        <f aca="false">F126+I126</f>
        <v>0</v>
      </c>
      <c r="M126" s="71" t="n">
        <f aca="false">TRUNC((G126+J126),3)</f>
        <v>0</v>
      </c>
      <c r="N126" s="72" t="n">
        <f aca="false">H126+K126</f>
        <v>0</v>
      </c>
      <c r="O126" s="1"/>
      <c r="P126" s="19"/>
      <c r="Q126" s="74"/>
      <c r="R126" s="48"/>
      <c r="S126" s="1"/>
    </row>
    <row r="127" s="47" customFormat="true" ht="23.85" hidden="false" customHeight="false" outlineLevel="0" collapsed="false">
      <c r="A127" s="38" t="s">
        <v>252</v>
      </c>
      <c r="B127" s="78" t="s">
        <v>253</v>
      </c>
      <c r="C127" s="64" t="s">
        <v>55</v>
      </c>
      <c r="D127" s="64" t="n">
        <v>2</v>
      </c>
      <c r="E127" s="42" t="n">
        <v>26.75</v>
      </c>
      <c r="F127" s="65" t="n">
        <v>0</v>
      </c>
      <c r="G127" s="66" t="n">
        <f aca="false">F127*E127</f>
        <v>0</v>
      </c>
      <c r="H127" s="67" t="n">
        <f aca="false">F127/D127</f>
        <v>0</v>
      </c>
      <c r="I127" s="68"/>
      <c r="J127" s="69" t="n">
        <f aca="false">TRUNC((I127*E127),3)</f>
        <v>0</v>
      </c>
      <c r="K127" s="67" t="n">
        <f aca="false">I127/D127</f>
        <v>0</v>
      </c>
      <c r="L127" s="70" t="n">
        <f aca="false">F127+I127</f>
        <v>0</v>
      </c>
      <c r="M127" s="71" t="n">
        <f aca="false">TRUNC((G127+J127),3)</f>
        <v>0</v>
      </c>
      <c r="N127" s="72" t="n">
        <f aca="false">H127+K127</f>
        <v>0</v>
      </c>
      <c r="O127" s="1"/>
      <c r="P127" s="19"/>
      <c r="Q127" s="74"/>
      <c r="R127" s="48"/>
      <c r="S127" s="1"/>
    </row>
    <row r="128" s="47" customFormat="true" ht="23.85" hidden="false" customHeight="false" outlineLevel="0" collapsed="false">
      <c r="A128" s="38" t="s">
        <v>254</v>
      </c>
      <c r="B128" s="78" t="s">
        <v>253</v>
      </c>
      <c r="C128" s="64" t="s">
        <v>55</v>
      </c>
      <c r="D128" s="64" t="n">
        <v>1</v>
      </c>
      <c r="E128" s="42" t="n">
        <v>26.75</v>
      </c>
      <c r="F128" s="65" t="n">
        <v>0</v>
      </c>
      <c r="G128" s="66" t="n">
        <f aca="false">F128*E128</f>
        <v>0</v>
      </c>
      <c r="H128" s="67" t="n">
        <f aca="false">F128/D128</f>
        <v>0</v>
      </c>
      <c r="I128" s="68"/>
      <c r="J128" s="69" t="n">
        <f aca="false">TRUNC((I128*E128),3)</f>
        <v>0</v>
      </c>
      <c r="K128" s="67" t="n">
        <f aca="false">I128/D128</f>
        <v>0</v>
      </c>
      <c r="L128" s="70" t="n">
        <f aca="false">F128+I128</f>
        <v>0</v>
      </c>
      <c r="M128" s="71" t="n">
        <f aca="false">TRUNC((G128+J128),3)</f>
        <v>0</v>
      </c>
      <c r="N128" s="72" t="n">
        <f aca="false">H128+K128</f>
        <v>0</v>
      </c>
      <c r="O128" s="1"/>
      <c r="P128" s="19"/>
      <c r="Q128" s="74"/>
      <c r="R128" s="48"/>
      <c r="S128" s="1"/>
    </row>
    <row r="129" s="47" customFormat="true" ht="23.85" hidden="false" customHeight="false" outlineLevel="0" collapsed="false">
      <c r="A129" s="38" t="s">
        <v>255</v>
      </c>
      <c r="B129" s="78" t="s">
        <v>256</v>
      </c>
      <c r="C129" s="64" t="s">
        <v>55</v>
      </c>
      <c r="D129" s="64" t="n">
        <v>5</v>
      </c>
      <c r="E129" s="42" t="n">
        <v>72.11</v>
      </c>
      <c r="F129" s="65" t="n">
        <v>0</v>
      </c>
      <c r="G129" s="66" t="n">
        <f aca="false">F129*E129</f>
        <v>0</v>
      </c>
      <c r="H129" s="67" t="n">
        <f aca="false">F129/D129</f>
        <v>0</v>
      </c>
      <c r="I129" s="68"/>
      <c r="J129" s="69" t="n">
        <f aca="false">TRUNC((I129*E129),3)</f>
        <v>0</v>
      </c>
      <c r="K129" s="67" t="n">
        <f aca="false">I129/D129</f>
        <v>0</v>
      </c>
      <c r="L129" s="70" t="n">
        <f aca="false">F129+I129</f>
        <v>0</v>
      </c>
      <c r="M129" s="71" t="n">
        <f aca="false">TRUNC((G129+J129),3)</f>
        <v>0</v>
      </c>
      <c r="N129" s="72" t="n">
        <f aca="false">H129+K129</f>
        <v>0</v>
      </c>
      <c r="O129" s="1"/>
      <c r="P129" s="19"/>
      <c r="Q129" s="74"/>
      <c r="R129" s="48"/>
      <c r="S129" s="1"/>
    </row>
    <row r="130" s="47" customFormat="true" ht="23.85" hidden="false" customHeight="false" outlineLevel="0" collapsed="false">
      <c r="A130" s="38" t="s">
        <v>257</v>
      </c>
      <c r="B130" s="78" t="s">
        <v>258</v>
      </c>
      <c r="C130" s="64" t="s">
        <v>55</v>
      </c>
      <c r="D130" s="64" t="n">
        <v>6</v>
      </c>
      <c r="E130" s="42" t="n">
        <v>72.11</v>
      </c>
      <c r="F130" s="65" t="n">
        <v>0</v>
      </c>
      <c r="G130" s="66" t="n">
        <f aca="false">F130*E130</f>
        <v>0</v>
      </c>
      <c r="H130" s="67" t="n">
        <f aca="false">F130/D130</f>
        <v>0</v>
      </c>
      <c r="I130" s="68"/>
      <c r="J130" s="69" t="n">
        <f aca="false">TRUNC((I130*E130),3)</f>
        <v>0</v>
      </c>
      <c r="K130" s="67" t="n">
        <f aca="false">I130/D130</f>
        <v>0</v>
      </c>
      <c r="L130" s="70" t="n">
        <f aca="false">F130+I130</f>
        <v>0</v>
      </c>
      <c r="M130" s="71" t="n">
        <f aca="false">TRUNC((G130+J130),3)</f>
        <v>0</v>
      </c>
      <c r="N130" s="72" t="n">
        <f aca="false">H130+K130</f>
        <v>0</v>
      </c>
      <c r="O130" s="1"/>
      <c r="P130" s="19"/>
      <c r="Q130" s="74"/>
      <c r="R130" s="48"/>
      <c r="S130" s="1"/>
    </row>
    <row r="131" s="47" customFormat="true" ht="47.45" hidden="false" customHeight="false" outlineLevel="0" collapsed="false">
      <c r="A131" s="38" t="s">
        <v>259</v>
      </c>
      <c r="B131" s="78" t="s">
        <v>260</v>
      </c>
      <c r="C131" s="64" t="s">
        <v>55</v>
      </c>
      <c r="D131" s="64" t="n">
        <v>6</v>
      </c>
      <c r="E131" s="42" t="n">
        <v>2801.17</v>
      </c>
      <c r="F131" s="65" t="n">
        <v>0</v>
      </c>
      <c r="G131" s="66" t="n">
        <f aca="false">F131*E131</f>
        <v>0</v>
      </c>
      <c r="H131" s="67" t="n">
        <f aca="false">F131/D131</f>
        <v>0</v>
      </c>
      <c r="I131" s="68"/>
      <c r="J131" s="69" t="n">
        <f aca="false">TRUNC((I131*E131),3)</f>
        <v>0</v>
      </c>
      <c r="K131" s="67" t="n">
        <f aca="false">I131/D131</f>
        <v>0</v>
      </c>
      <c r="L131" s="70" t="n">
        <f aca="false">F131+I131</f>
        <v>0</v>
      </c>
      <c r="M131" s="71" t="n">
        <f aca="false">TRUNC((G131+J131),3)</f>
        <v>0</v>
      </c>
      <c r="N131" s="72" t="n">
        <f aca="false">H131+K131</f>
        <v>0</v>
      </c>
      <c r="O131" s="1"/>
      <c r="P131" s="19"/>
      <c r="Q131" s="74"/>
      <c r="R131" s="48"/>
      <c r="S131" s="1"/>
    </row>
    <row r="132" s="47" customFormat="true" ht="13.8" hidden="false" customHeight="false" outlineLevel="0" collapsed="false">
      <c r="A132" s="55" t="s">
        <v>261</v>
      </c>
      <c r="B132" s="56" t="s">
        <v>262</v>
      </c>
      <c r="C132" s="57"/>
      <c r="D132" s="58"/>
      <c r="E132" s="57"/>
      <c r="F132" s="59"/>
      <c r="G132" s="57"/>
      <c r="H132" s="60"/>
      <c r="I132" s="59"/>
      <c r="J132" s="61" t="n">
        <f aca="false">SUM(J133:J134)</f>
        <v>0</v>
      </c>
      <c r="K132" s="60"/>
      <c r="L132" s="57"/>
      <c r="M132" s="61" t="n">
        <f aca="false">SUM(M133:M134)</f>
        <v>0</v>
      </c>
      <c r="N132" s="60"/>
      <c r="O132" s="1"/>
      <c r="P132" s="19"/>
      <c r="Q132" s="74"/>
      <c r="R132" s="48"/>
      <c r="S132" s="1"/>
    </row>
    <row r="133" s="47" customFormat="true" ht="35.95" hidden="false" customHeight="false" outlineLevel="0" collapsed="false">
      <c r="A133" s="38" t="s">
        <v>263</v>
      </c>
      <c r="B133" s="80" t="s">
        <v>264</v>
      </c>
      <c r="C133" s="63" t="s">
        <v>31</v>
      </c>
      <c r="D133" s="64" t="n">
        <v>12</v>
      </c>
      <c r="E133" s="42" t="n">
        <v>671.69</v>
      </c>
      <c r="F133" s="65" t="n">
        <v>0</v>
      </c>
      <c r="G133" s="66" t="n">
        <f aca="false">F133*E133</f>
        <v>0</v>
      </c>
      <c r="H133" s="67" t="n">
        <f aca="false">F133/D133</f>
        <v>0</v>
      </c>
      <c r="I133" s="68"/>
      <c r="J133" s="69" t="n">
        <f aca="false">TRUNC((I133*E133),3)</f>
        <v>0</v>
      </c>
      <c r="K133" s="67" t="n">
        <f aca="false">I133/D133</f>
        <v>0</v>
      </c>
      <c r="L133" s="70" t="n">
        <f aca="false">F133+I133</f>
        <v>0</v>
      </c>
      <c r="M133" s="71" t="n">
        <f aca="false">TRUNC((G133+J133),3)</f>
        <v>0</v>
      </c>
      <c r="N133" s="72" t="n">
        <f aca="false">H133+K133</f>
        <v>0</v>
      </c>
      <c r="O133" s="1"/>
      <c r="P133" s="19"/>
      <c r="Q133" s="74"/>
      <c r="R133" s="48"/>
      <c r="S133" s="1"/>
    </row>
    <row r="134" s="47" customFormat="true" ht="23.85" hidden="false" customHeight="false" outlineLevel="0" collapsed="false">
      <c r="A134" s="38" t="s">
        <v>265</v>
      </c>
      <c r="B134" s="80" t="s">
        <v>266</v>
      </c>
      <c r="C134" s="63" t="s">
        <v>31</v>
      </c>
      <c r="D134" s="64" t="n">
        <v>6.48</v>
      </c>
      <c r="E134" s="42" t="n">
        <v>1297.87962962963</v>
      </c>
      <c r="F134" s="65" t="n">
        <v>0</v>
      </c>
      <c r="G134" s="66" t="n">
        <f aca="false">F134*E134</f>
        <v>0</v>
      </c>
      <c r="H134" s="67" t="n">
        <f aca="false">F134/D134</f>
        <v>0</v>
      </c>
      <c r="I134" s="68"/>
      <c r="J134" s="69" t="n">
        <f aca="false">TRUNC((I134*E134),3)</f>
        <v>0</v>
      </c>
      <c r="K134" s="67" t="n">
        <f aca="false">I134/D134</f>
        <v>0</v>
      </c>
      <c r="L134" s="70" t="n">
        <f aca="false">F134+I134</f>
        <v>0</v>
      </c>
      <c r="M134" s="71" t="n">
        <f aca="false">TRUNC((G134+J134),3)</f>
        <v>0</v>
      </c>
      <c r="N134" s="72" t="n">
        <f aca="false">H134+K134</f>
        <v>0</v>
      </c>
      <c r="O134" s="1"/>
      <c r="P134" s="19"/>
      <c r="Q134" s="74"/>
      <c r="R134" s="48"/>
      <c r="S134" s="1"/>
    </row>
    <row r="135" s="47" customFormat="true" ht="13.8" hidden="false" customHeight="false" outlineLevel="0" collapsed="false">
      <c r="A135" s="55" t="s">
        <v>267</v>
      </c>
      <c r="B135" s="56" t="s">
        <v>268</v>
      </c>
      <c r="C135" s="57"/>
      <c r="D135" s="58"/>
      <c r="E135" s="57"/>
      <c r="F135" s="59"/>
      <c r="G135" s="57"/>
      <c r="H135" s="60"/>
      <c r="I135" s="59"/>
      <c r="J135" s="61" t="n">
        <f aca="false">SUM(J136:J141)</f>
        <v>0</v>
      </c>
      <c r="K135" s="60"/>
      <c r="L135" s="57"/>
      <c r="M135" s="61" t="n">
        <f aca="false">SUM(M136:M141)</f>
        <v>0</v>
      </c>
      <c r="N135" s="60"/>
      <c r="O135" s="1"/>
      <c r="P135" s="19"/>
      <c r="Q135" s="74"/>
      <c r="R135" s="48"/>
      <c r="S135" s="1"/>
    </row>
    <row r="136" s="47" customFormat="true" ht="47.45" hidden="false" customHeight="false" outlineLevel="0" collapsed="false">
      <c r="A136" s="38" t="s">
        <v>269</v>
      </c>
      <c r="B136" s="80" t="s">
        <v>270</v>
      </c>
      <c r="C136" s="63" t="s">
        <v>55</v>
      </c>
      <c r="D136" s="64" t="n">
        <v>2</v>
      </c>
      <c r="E136" s="42" t="n">
        <v>1255.68</v>
      </c>
      <c r="F136" s="65" t="n">
        <v>0</v>
      </c>
      <c r="G136" s="66" t="n">
        <f aca="false">F136*E136</f>
        <v>0</v>
      </c>
      <c r="H136" s="67" t="n">
        <f aca="false">F136/D136</f>
        <v>0</v>
      </c>
      <c r="I136" s="68"/>
      <c r="J136" s="69" t="n">
        <f aca="false">TRUNC((I136*E136),3)</f>
        <v>0</v>
      </c>
      <c r="K136" s="67" t="n">
        <f aca="false">I136/D136</f>
        <v>0</v>
      </c>
      <c r="L136" s="70" t="n">
        <f aca="false">F136+I136</f>
        <v>0</v>
      </c>
      <c r="M136" s="71" t="n">
        <f aca="false">TRUNC((G136+J136),3)</f>
        <v>0</v>
      </c>
      <c r="N136" s="72" t="n">
        <f aca="false">H136+K136</f>
        <v>0</v>
      </c>
      <c r="O136" s="1"/>
      <c r="P136" s="19"/>
      <c r="Q136" s="74"/>
      <c r="R136" s="48"/>
      <c r="S136" s="1"/>
    </row>
    <row r="137" s="47" customFormat="true" ht="35.95" hidden="false" customHeight="false" outlineLevel="0" collapsed="false">
      <c r="A137" s="38" t="s">
        <v>271</v>
      </c>
      <c r="B137" s="80" t="s">
        <v>272</v>
      </c>
      <c r="C137" s="63" t="s">
        <v>55</v>
      </c>
      <c r="D137" s="64" t="n">
        <v>2</v>
      </c>
      <c r="E137" s="42" t="n">
        <v>501.08</v>
      </c>
      <c r="F137" s="65" t="n">
        <v>0</v>
      </c>
      <c r="G137" s="66" t="n">
        <f aca="false">F137*E137</f>
        <v>0</v>
      </c>
      <c r="H137" s="67" t="n">
        <f aca="false">F137/D137</f>
        <v>0</v>
      </c>
      <c r="I137" s="68"/>
      <c r="J137" s="69" t="n">
        <f aca="false">TRUNC((I137*E137),3)</f>
        <v>0</v>
      </c>
      <c r="K137" s="67" t="n">
        <f aca="false">I137/D137</f>
        <v>0</v>
      </c>
      <c r="L137" s="70" t="n">
        <f aca="false">F137+I137</f>
        <v>0</v>
      </c>
      <c r="M137" s="71" t="n">
        <f aca="false">TRUNC((G137+J137),3)</f>
        <v>0</v>
      </c>
      <c r="N137" s="72" t="n">
        <f aca="false">H137+K137</f>
        <v>0</v>
      </c>
      <c r="O137" s="1"/>
      <c r="P137" s="19"/>
      <c r="Q137" s="74"/>
      <c r="R137" s="48"/>
      <c r="S137" s="1"/>
    </row>
    <row r="138" s="47" customFormat="true" ht="47.45" hidden="false" customHeight="false" outlineLevel="0" collapsed="false">
      <c r="A138" s="38" t="s">
        <v>273</v>
      </c>
      <c r="B138" s="80" t="s">
        <v>274</v>
      </c>
      <c r="C138" s="64" t="s">
        <v>55</v>
      </c>
      <c r="D138" s="64" t="n">
        <v>8</v>
      </c>
      <c r="E138" s="42" t="n">
        <v>2536.47375</v>
      </c>
      <c r="F138" s="65" t="n">
        <v>0</v>
      </c>
      <c r="G138" s="66" t="n">
        <f aca="false">F138*E138</f>
        <v>0</v>
      </c>
      <c r="H138" s="67" t="n">
        <f aca="false">F138/D138</f>
        <v>0</v>
      </c>
      <c r="I138" s="68"/>
      <c r="J138" s="69" t="n">
        <f aca="false">TRUNC((I138*E138),3)</f>
        <v>0</v>
      </c>
      <c r="K138" s="67" t="n">
        <f aca="false">I138/D138</f>
        <v>0</v>
      </c>
      <c r="L138" s="70" t="n">
        <f aca="false">F138+I138</f>
        <v>0</v>
      </c>
      <c r="M138" s="71" t="n">
        <f aca="false">TRUNC((G138+J138),3)</f>
        <v>0</v>
      </c>
      <c r="N138" s="72" t="n">
        <f aca="false">H138+K138</f>
        <v>0</v>
      </c>
      <c r="O138" s="1"/>
      <c r="P138" s="19"/>
      <c r="Q138" s="74"/>
      <c r="R138" s="48"/>
      <c r="S138" s="1"/>
    </row>
    <row r="139" s="47" customFormat="true" ht="35.95" hidden="false" customHeight="false" outlineLevel="0" collapsed="false">
      <c r="A139" s="38" t="s">
        <v>275</v>
      </c>
      <c r="B139" s="80" t="s">
        <v>276</v>
      </c>
      <c r="C139" s="64" t="s">
        <v>55</v>
      </c>
      <c r="D139" s="64" t="n">
        <v>8</v>
      </c>
      <c r="E139" s="42" t="n">
        <v>1002.90125</v>
      </c>
      <c r="F139" s="65" t="n">
        <v>0</v>
      </c>
      <c r="G139" s="66" t="n">
        <f aca="false">F139*E139</f>
        <v>0</v>
      </c>
      <c r="H139" s="67" t="n">
        <f aca="false">F139/D139</f>
        <v>0</v>
      </c>
      <c r="I139" s="68"/>
      <c r="J139" s="69" t="n">
        <f aca="false">TRUNC((I139*E139),3)</f>
        <v>0</v>
      </c>
      <c r="K139" s="67" t="n">
        <f aca="false">I139/D139</f>
        <v>0</v>
      </c>
      <c r="L139" s="70" t="n">
        <f aca="false">F139+I139</f>
        <v>0</v>
      </c>
      <c r="M139" s="71" t="n">
        <f aca="false">TRUNC((G139+J139),3)</f>
        <v>0</v>
      </c>
      <c r="N139" s="72" t="n">
        <f aca="false">H139+K139</f>
        <v>0</v>
      </c>
      <c r="O139" s="1"/>
      <c r="P139" s="19"/>
      <c r="Q139" s="74"/>
      <c r="R139" s="48"/>
      <c r="S139" s="1"/>
    </row>
    <row r="140" s="47" customFormat="true" ht="59" hidden="false" customHeight="false" outlineLevel="0" collapsed="false">
      <c r="A140" s="38" t="s">
        <v>277</v>
      </c>
      <c r="B140" s="80" t="s">
        <v>278</v>
      </c>
      <c r="C140" s="63" t="s">
        <v>55</v>
      </c>
      <c r="D140" s="64" t="n">
        <v>4</v>
      </c>
      <c r="E140" s="42" t="n">
        <v>3342.91</v>
      </c>
      <c r="F140" s="65" t="n">
        <v>0</v>
      </c>
      <c r="G140" s="66" t="n">
        <f aca="false">F140*E140</f>
        <v>0</v>
      </c>
      <c r="H140" s="67" t="n">
        <f aca="false">F140/D140</f>
        <v>0</v>
      </c>
      <c r="I140" s="68"/>
      <c r="J140" s="69" t="n">
        <f aca="false">TRUNC((I140*E140),3)</f>
        <v>0</v>
      </c>
      <c r="K140" s="67" t="n">
        <f aca="false">I140/D140</f>
        <v>0</v>
      </c>
      <c r="L140" s="70" t="n">
        <f aca="false">F140+I140</f>
        <v>0</v>
      </c>
      <c r="M140" s="71" t="n">
        <f aca="false">TRUNC((G140+J140),3)</f>
        <v>0</v>
      </c>
      <c r="N140" s="72" t="n">
        <f aca="false">H140+K140</f>
        <v>0</v>
      </c>
      <c r="O140" s="1"/>
      <c r="P140" s="19"/>
      <c r="Q140" s="74"/>
      <c r="R140" s="48"/>
      <c r="S140" s="1"/>
    </row>
    <row r="141" s="47" customFormat="true" ht="23.85" hidden="false" customHeight="false" outlineLevel="0" collapsed="false">
      <c r="A141" s="38" t="s">
        <v>279</v>
      </c>
      <c r="B141" s="80" t="s">
        <v>280</v>
      </c>
      <c r="C141" s="63" t="s">
        <v>52</v>
      </c>
      <c r="D141" s="64" t="n">
        <v>23.2</v>
      </c>
      <c r="E141" s="42" t="n">
        <v>107.319827586207</v>
      </c>
      <c r="F141" s="65" t="n">
        <v>0</v>
      </c>
      <c r="G141" s="66" t="n">
        <f aca="false">F141*E141</f>
        <v>0</v>
      </c>
      <c r="H141" s="67" t="n">
        <f aca="false">F141/D141</f>
        <v>0</v>
      </c>
      <c r="I141" s="68"/>
      <c r="J141" s="69" t="n">
        <f aca="false">TRUNC((I141*E141),3)</f>
        <v>0</v>
      </c>
      <c r="K141" s="67" t="n">
        <f aca="false">I141/D141</f>
        <v>0</v>
      </c>
      <c r="L141" s="70" t="n">
        <f aca="false">F141+I141</f>
        <v>0</v>
      </c>
      <c r="M141" s="71" t="n">
        <f aca="false">TRUNC((G141+J141),3)</f>
        <v>0</v>
      </c>
      <c r="N141" s="72" t="n">
        <f aca="false">H141+K141</f>
        <v>0</v>
      </c>
      <c r="O141" s="1"/>
      <c r="P141" s="19"/>
      <c r="Q141" s="74"/>
      <c r="R141" s="48"/>
      <c r="S141" s="1"/>
    </row>
    <row r="142" s="47" customFormat="true" ht="13.8" hidden="false" customHeight="false" outlineLevel="0" collapsed="false">
      <c r="A142" s="55" t="s">
        <v>281</v>
      </c>
      <c r="B142" s="56" t="s">
        <v>282</v>
      </c>
      <c r="C142" s="57"/>
      <c r="D142" s="58"/>
      <c r="E142" s="57"/>
      <c r="F142" s="59"/>
      <c r="G142" s="57"/>
      <c r="H142" s="60"/>
      <c r="I142" s="59"/>
      <c r="J142" s="61" t="n">
        <f aca="false">SUM(J143)</f>
        <v>0</v>
      </c>
      <c r="K142" s="60"/>
      <c r="L142" s="57"/>
      <c r="M142" s="61" t="n">
        <f aca="false">SUM(M143)</f>
        <v>0</v>
      </c>
      <c r="N142" s="60"/>
      <c r="O142" s="1"/>
      <c r="P142" s="19"/>
      <c r="Q142" s="74"/>
      <c r="R142" s="48"/>
      <c r="S142" s="1"/>
    </row>
    <row r="143" s="47" customFormat="true" ht="13.8" hidden="false" customHeight="false" outlineLevel="0" collapsed="false">
      <c r="A143" s="38" t="s">
        <v>283</v>
      </c>
      <c r="B143" s="80" t="s">
        <v>284</v>
      </c>
      <c r="C143" s="63" t="s">
        <v>31</v>
      </c>
      <c r="D143" s="64" t="n">
        <v>12</v>
      </c>
      <c r="E143" s="42" t="n">
        <v>410.22</v>
      </c>
      <c r="F143" s="65" t="n">
        <v>0</v>
      </c>
      <c r="G143" s="66" t="n">
        <f aca="false">F143*E143</f>
        <v>0</v>
      </c>
      <c r="H143" s="67" t="n">
        <f aca="false">F143/D143</f>
        <v>0</v>
      </c>
      <c r="I143" s="68"/>
      <c r="J143" s="69" t="n">
        <f aca="false">TRUNC((I143*E143),3)</f>
        <v>0</v>
      </c>
      <c r="K143" s="67" t="n">
        <f aca="false">I143/D143</f>
        <v>0</v>
      </c>
      <c r="L143" s="70" t="n">
        <f aca="false">F143+I143</f>
        <v>0</v>
      </c>
      <c r="M143" s="71" t="n">
        <f aca="false">TRUNC((G143+J143),3)</f>
        <v>0</v>
      </c>
      <c r="N143" s="72" t="n">
        <f aca="false">H143+K143</f>
        <v>0</v>
      </c>
      <c r="O143" s="1"/>
      <c r="P143" s="19"/>
      <c r="Q143" s="74"/>
      <c r="R143" s="48"/>
      <c r="S143" s="1"/>
    </row>
    <row r="144" s="47" customFormat="true" ht="13.8" hidden="false" customHeight="false" outlineLevel="0" collapsed="false">
      <c r="A144" s="55" t="n">
        <v>9</v>
      </c>
      <c r="B144" s="56" t="s">
        <v>285</v>
      </c>
      <c r="C144" s="57"/>
      <c r="D144" s="58"/>
      <c r="E144" s="57"/>
      <c r="F144" s="59"/>
      <c r="G144" s="57"/>
      <c r="H144" s="60"/>
      <c r="I144" s="59"/>
      <c r="J144" s="61" t="n">
        <f aca="false">J145+J149+J151+J157+J160+J168+J180+J191+J199+J208+J232+J236+J241</f>
        <v>0</v>
      </c>
      <c r="K144" s="60"/>
      <c r="L144" s="57"/>
      <c r="M144" s="61" t="n">
        <f aca="false">M145+M149+M151+M157+M160+M168+M180+M191+M199+M208+M232+M236+M241</f>
        <v>0</v>
      </c>
      <c r="N144" s="60"/>
      <c r="O144" s="1"/>
      <c r="P144" s="19"/>
      <c r="Q144" s="74"/>
      <c r="R144" s="48"/>
      <c r="S144" s="1"/>
    </row>
    <row r="145" s="47" customFormat="true" ht="13.8" hidden="false" customHeight="false" outlineLevel="0" collapsed="false">
      <c r="A145" s="55" t="s">
        <v>286</v>
      </c>
      <c r="B145" s="56" t="s">
        <v>122</v>
      </c>
      <c r="C145" s="57"/>
      <c r="D145" s="58"/>
      <c r="E145" s="57"/>
      <c r="F145" s="59"/>
      <c r="G145" s="57"/>
      <c r="H145" s="60"/>
      <c r="I145" s="59"/>
      <c r="J145" s="61" t="n">
        <f aca="false">SUM(J146:J148)</f>
        <v>0</v>
      </c>
      <c r="K145" s="60"/>
      <c r="L145" s="57"/>
      <c r="M145" s="61" t="n">
        <f aca="false">SUM(M146:M148)</f>
        <v>0</v>
      </c>
      <c r="N145" s="60"/>
      <c r="O145" s="1"/>
      <c r="P145" s="19"/>
      <c r="Q145" s="74"/>
      <c r="R145" s="48"/>
      <c r="S145" s="1"/>
    </row>
    <row r="146" s="47" customFormat="true" ht="35.95" hidden="false" customHeight="false" outlineLevel="0" collapsed="false">
      <c r="A146" s="38" t="s">
        <v>287</v>
      </c>
      <c r="B146" s="75" t="s">
        <v>111</v>
      </c>
      <c r="C146" s="64" t="s">
        <v>36</v>
      </c>
      <c r="D146" s="76" t="n">
        <v>62.8</v>
      </c>
      <c r="E146" s="42" t="n">
        <v>801.119904458599</v>
      </c>
      <c r="F146" s="65" t="n">
        <v>0</v>
      </c>
      <c r="G146" s="66" t="n">
        <f aca="false">F146*E146</f>
        <v>0</v>
      </c>
      <c r="H146" s="67" t="n">
        <f aca="false">F146/D146</f>
        <v>0</v>
      </c>
      <c r="I146" s="68"/>
      <c r="J146" s="69" t="n">
        <f aca="false">TRUNC((I146*E146),3)</f>
        <v>0</v>
      </c>
      <c r="K146" s="67" t="n">
        <f aca="false">I146/D146</f>
        <v>0</v>
      </c>
      <c r="L146" s="70" t="n">
        <f aca="false">F146+I146</f>
        <v>0</v>
      </c>
      <c r="M146" s="71" t="n">
        <f aca="false">TRUNC((G146+J146),3)</f>
        <v>0</v>
      </c>
      <c r="N146" s="72" t="n">
        <f aca="false">H146+K146</f>
        <v>0</v>
      </c>
      <c r="O146" s="1"/>
      <c r="P146" s="19"/>
      <c r="Q146" s="74"/>
      <c r="R146" s="48"/>
      <c r="S146" s="1"/>
    </row>
    <row r="147" s="47" customFormat="true" ht="23.85" hidden="false" customHeight="false" outlineLevel="0" collapsed="false">
      <c r="A147" s="38" t="s">
        <v>288</v>
      </c>
      <c r="B147" s="75" t="s">
        <v>113</v>
      </c>
      <c r="C147" s="64" t="s">
        <v>114</v>
      </c>
      <c r="D147" s="76" t="n">
        <v>3791</v>
      </c>
      <c r="E147" s="42" t="n">
        <v>15.73</v>
      </c>
      <c r="F147" s="65" t="n">
        <v>0</v>
      </c>
      <c r="G147" s="66" t="n">
        <f aca="false">F147*E147</f>
        <v>0</v>
      </c>
      <c r="H147" s="67" t="n">
        <f aca="false">F147/D147</f>
        <v>0</v>
      </c>
      <c r="I147" s="68"/>
      <c r="J147" s="69" t="n">
        <f aca="false">TRUNC((I147*E147),3)</f>
        <v>0</v>
      </c>
      <c r="K147" s="67" t="n">
        <f aca="false">I147/D147</f>
        <v>0</v>
      </c>
      <c r="L147" s="70" t="n">
        <f aca="false">F147+I147</f>
        <v>0</v>
      </c>
      <c r="M147" s="71" t="n">
        <f aca="false">TRUNC((G147+J147),3)</f>
        <v>0</v>
      </c>
      <c r="N147" s="72" t="n">
        <f aca="false">H147+K147</f>
        <v>0</v>
      </c>
      <c r="O147" s="1"/>
      <c r="P147" s="19"/>
      <c r="Q147" s="74"/>
      <c r="R147" s="48"/>
      <c r="S147" s="1"/>
    </row>
    <row r="148" s="47" customFormat="true" ht="35.95" hidden="false" customHeight="false" outlineLevel="0" collapsed="false">
      <c r="A148" s="38" t="s">
        <v>289</v>
      </c>
      <c r="B148" s="75" t="s">
        <v>116</v>
      </c>
      <c r="C148" s="64" t="s">
        <v>31</v>
      </c>
      <c r="D148" s="76" t="n">
        <v>657</v>
      </c>
      <c r="E148" s="42" t="n">
        <v>119.66</v>
      </c>
      <c r="F148" s="65" t="n">
        <v>0</v>
      </c>
      <c r="G148" s="66" t="n">
        <f aca="false">F148*E148</f>
        <v>0</v>
      </c>
      <c r="H148" s="67" t="n">
        <f aca="false">F148/D148</f>
        <v>0</v>
      </c>
      <c r="I148" s="68"/>
      <c r="J148" s="69" t="n">
        <f aca="false">TRUNC((I148*E148),3)</f>
        <v>0</v>
      </c>
      <c r="K148" s="67" t="n">
        <f aca="false">I148/D148</f>
        <v>0</v>
      </c>
      <c r="L148" s="70" t="n">
        <f aca="false">F148+I148</f>
        <v>0</v>
      </c>
      <c r="M148" s="71" t="n">
        <f aca="false">TRUNC((G148+J148),3)</f>
        <v>0</v>
      </c>
      <c r="N148" s="72" t="n">
        <f aca="false">H148+K148</f>
        <v>0</v>
      </c>
      <c r="O148" s="1"/>
      <c r="P148" s="19"/>
      <c r="Q148" s="74"/>
      <c r="R148" s="48"/>
      <c r="S148" s="1"/>
    </row>
    <row r="149" s="47" customFormat="true" ht="13.8" hidden="false" customHeight="false" outlineLevel="0" collapsed="false">
      <c r="A149" s="55" t="s">
        <v>290</v>
      </c>
      <c r="B149" s="56" t="s">
        <v>127</v>
      </c>
      <c r="C149" s="57"/>
      <c r="D149" s="58"/>
      <c r="E149" s="57"/>
      <c r="F149" s="59"/>
      <c r="G149" s="57"/>
      <c r="H149" s="60"/>
      <c r="I149" s="59"/>
      <c r="J149" s="61" t="n">
        <f aca="false">SUM(J150)</f>
        <v>0</v>
      </c>
      <c r="K149" s="60"/>
      <c r="L149" s="57"/>
      <c r="M149" s="61" t="n">
        <f aca="false">SUM(M150)</f>
        <v>0</v>
      </c>
      <c r="N149" s="60"/>
      <c r="O149" s="1"/>
      <c r="P149" s="19"/>
      <c r="Q149" s="74"/>
      <c r="R149" s="48"/>
      <c r="S149" s="1"/>
    </row>
    <row r="150" s="47" customFormat="true" ht="47.45" hidden="false" customHeight="false" outlineLevel="0" collapsed="false">
      <c r="A150" s="38" t="s">
        <v>291</v>
      </c>
      <c r="B150" s="75" t="s">
        <v>129</v>
      </c>
      <c r="C150" s="64" t="s">
        <v>31</v>
      </c>
      <c r="D150" s="76" t="n">
        <v>775.88</v>
      </c>
      <c r="E150" s="42" t="n">
        <v>82.6799891735836</v>
      </c>
      <c r="F150" s="65" t="n">
        <v>0</v>
      </c>
      <c r="G150" s="66" t="n">
        <f aca="false">F150*E150</f>
        <v>0</v>
      </c>
      <c r="H150" s="67" t="n">
        <f aca="false">F150/D150</f>
        <v>0</v>
      </c>
      <c r="I150" s="68"/>
      <c r="J150" s="69" t="n">
        <f aca="false">TRUNC((I150*E150),3)</f>
        <v>0</v>
      </c>
      <c r="K150" s="67" t="n">
        <f aca="false">I150/D150</f>
        <v>0</v>
      </c>
      <c r="L150" s="70" t="n">
        <f aca="false">F150+I150</f>
        <v>0</v>
      </c>
      <c r="M150" s="71" t="n">
        <f aca="false">TRUNC((G150+J150),3)</f>
        <v>0</v>
      </c>
      <c r="N150" s="72" t="n">
        <f aca="false">H150+K150</f>
        <v>0</v>
      </c>
      <c r="O150" s="1"/>
      <c r="P150" s="19"/>
      <c r="Q150" s="74"/>
      <c r="R150" s="48"/>
      <c r="S150" s="1"/>
    </row>
    <row r="151" s="47" customFormat="true" ht="13.8" hidden="false" customHeight="false" outlineLevel="0" collapsed="false">
      <c r="A151" s="55" t="s">
        <v>292</v>
      </c>
      <c r="B151" s="56" t="s">
        <v>131</v>
      </c>
      <c r="C151" s="57"/>
      <c r="D151" s="58"/>
      <c r="E151" s="57"/>
      <c r="F151" s="59"/>
      <c r="G151" s="57"/>
      <c r="H151" s="60"/>
      <c r="I151" s="59"/>
      <c r="J151" s="61" t="n">
        <f aca="false">SUM(J152:J156)</f>
        <v>0</v>
      </c>
      <c r="K151" s="60"/>
      <c r="L151" s="57"/>
      <c r="M151" s="61" t="n">
        <f aca="false">SUM(M152:M156)</f>
        <v>0</v>
      </c>
      <c r="N151" s="60"/>
      <c r="O151" s="1"/>
      <c r="P151" s="19"/>
      <c r="Q151" s="74"/>
      <c r="R151" s="48"/>
      <c r="S151" s="1"/>
    </row>
    <row r="152" s="47" customFormat="true" ht="23.85" hidden="false" customHeight="false" outlineLevel="0" collapsed="false">
      <c r="A152" s="38" t="s">
        <v>293</v>
      </c>
      <c r="B152" s="75" t="s">
        <v>133</v>
      </c>
      <c r="C152" s="64" t="s">
        <v>114</v>
      </c>
      <c r="D152" s="76" t="n">
        <v>2057.52</v>
      </c>
      <c r="E152" s="42" t="n">
        <v>25.1351092577472</v>
      </c>
      <c r="F152" s="65" t="n">
        <v>0</v>
      </c>
      <c r="G152" s="66" t="n">
        <f aca="false">F152*E152</f>
        <v>0</v>
      </c>
      <c r="H152" s="67" t="n">
        <f aca="false">F152/D152</f>
        <v>0</v>
      </c>
      <c r="I152" s="68"/>
      <c r="J152" s="69" t="n">
        <f aca="false">TRUNC((I152*E152),3)</f>
        <v>0</v>
      </c>
      <c r="K152" s="67" t="n">
        <f aca="false">I152/D152</f>
        <v>0</v>
      </c>
      <c r="L152" s="70" t="n">
        <f aca="false">F152+I152</f>
        <v>0</v>
      </c>
      <c r="M152" s="71" t="n">
        <f aca="false">TRUNC((G152+J152),3)</f>
        <v>0</v>
      </c>
      <c r="N152" s="72" t="n">
        <f aca="false">H152+K152</f>
        <v>0</v>
      </c>
      <c r="O152" s="1"/>
      <c r="P152" s="19"/>
      <c r="Q152" s="74"/>
      <c r="R152" s="48"/>
      <c r="S152" s="1"/>
    </row>
    <row r="153" s="47" customFormat="true" ht="23.85" hidden="false" customHeight="false" outlineLevel="0" collapsed="false">
      <c r="A153" s="38" t="s">
        <v>294</v>
      </c>
      <c r="B153" s="75" t="s">
        <v>135</v>
      </c>
      <c r="C153" s="64" t="s">
        <v>31</v>
      </c>
      <c r="D153" s="76" t="n">
        <v>349.92</v>
      </c>
      <c r="E153" s="42" t="n">
        <v>78.0699874256973</v>
      </c>
      <c r="F153" s="65" t="n">
        <v>0</v>
      </c>
      <c r="G153" s="66" t="n">
        <f aca="false">F153*E153</f>
        <v>0</v>
      </c>
      <c r="H153" s="67" t="n">
        <f aca="false">F153/D153</f>
        <v>0</v>
      </c>
      <c r="I153" s="68"/>
      <c r="J153" s="69" t="n">
        <f aca="false">TRUNC((I153*E153),3)</f>
        <v>0</v>
      </c>
      <c r="K153" s="67" t="n">
        <f aca="false">I153/D153</f>
        <v>0</v>
      </c>
      <c r="L153" s="70" t="n">
        <f aca="false">F153+I153</f>
        <v>0</v>
      </c>
      <c r="M153" s="71" t="n">
        <f aca="false">TRUNC((G153+J153),3)</f>
        <v>0</v>
      </c>
      <c r="N153" s="72" t="n">
        <f aca="false">H153+K153</f>
        <v>0</v>
      </c>
      <c r="O153" s="1"/>
      <c r="P153" s="19"/>
      <c r="Q153" s="74"/>
      <c r="R153" s="48"/>
      <c r="S153" s="1"/>
    </row>
    <row r="154" s="47" customFormat="true" ht="13.8" hidden="false" customHeight="false" outlineLevel="0" collapsed="false">
      <c r="A154" s="38" t="s">
        <v>295</v>
      </c>
      <c r="B154" s="75" t="s">
        <v>137</v>
      </c>
      <c r="C154" s="64" t="s">
        <v>52</v>
      </c>
      <c r="D154" s="76" t="n">
        <v>47.3</v>
      </c>
      <c r="E154" s="42" t="n">
        <v>277.679915433404</v>
      </c>
      <c r="F154" s="65" t="n">
        <v>0</v>
      </c>
      <c r="G154" s="66" t="n">
        <f aca="false">F154*E154</f>
        <v>0</v>
      </c>
      <c r="H154" s="67" t="n">
        <f aca="false">F154/D154</f>
        <v>0</v>
      </c>
      <c r="I154" s="68"/>
      <c r="J154" s="69" t="n">
        <f aca="false">TRUNC((I154*E154),3)</f>
        <v>0</v>
      </c>
      <c r="K154" s="67" t="n">
        <f aca="false">I154/D154</f>
        <v>0</v>
      </c>
      <c r="L154" s="70" t="n">
        <f aca="false">F154+I154</f>
        <v>0</v>
      </c>
      <c r="M154" s="71" t="n">
        <f aca="false">TRUNC((G154+J154),3)</f>
        <v>0</v>
      </c>
      <c r="N154" s="72" t="n">
        <f aca="false">H154+K154</f>
        <v>0</v>
      </c>
      <c r="O154" s="1"/>
      <c r="P154" s="19"/>
      <c r="Q154" s="74"/>
      <c r="R154" s="48"/>
      <c r="S154" s="1"/>
    </row>
    <row r="155" s="47" customFormat="true" ht="13.8" hidden="false" customHeight="false" outlineLevel="0" collapsed="false">
      <c r="A155" s="38" t="s">
        <v>296</v>
      </c>
      <c r="B155" s="75" t="s">
        <v>139</v>
      </c>
      <c r="C155" s="64" t="s">
        <v>52</v>
      </c>
      <c r="D155" s="76" t="n">
        <v>109.1</v>
      </c>
      <c r="E155" s="42" t="n">
        <v>49.1199816681943</v>
      </c>
      <c r="F155" s="65" t="n">
        <v>0</v>
      </c>
      <c r="G155" s="66" t="n">
        <f aca="false">F155*E155</f>
        <v>0</v>
      </c>
      <c r="H155" s="67" t="n">
        <f aca="false">F155/D155</f>
        <v>0</v>
      </c>
      <c r="I155" s="68"/>
      <c r="J155" s="69" t="n">
        <f aca="false">TRUNC((I155*E155),3)</f>
        <v>0</v>
      </c>
      <c r="K155" s="67" t="n">
        <f aca="false">I155/D155</f>
        <v>0</v>
      </c>
      <c r="L155" s="70" t="n">
        <f aca="false">F155+I155</f>
        <v>0</v>
      </c>
      <c r="M155" s="71" t="n">
        <f aca="false">TRUNC((G155+J155),3)</f>
        <v>0</v>
      </c>
      <c r="N155" s="72" t="n">
        <f aca="false">H155+K155</f>
        <v>0</v>
      </c>
      <c r="O155" s="1"/>
      <c r="P155" s="19"/>
      <c r="Q155" s="74"/>
      <c r="R155" s="48"/>
      <c r="S155" s="1"/>
    </row>
    <row r="156" s="47" customFormat="true" ht="47.45" hidden="false" customHeight="false" outlineLevel="0" collapsed="false">
      <c r="A156" s="38" t="s">
        <v>297</v>
      </c>
      <c r="B156" s="75" t="s">
        <v>141</v>
      </c>
      <c r="C156" s="64" t="s">
        <v>52</v>
      </c>
      <c r="D156" s="76" t="n">
        <v>110.3</v>
      </c>
      <c r="E156" s="42" t="n">
        <v>158.629918404352</v>
      </c>
      <c r="F156" s="65" t="n">
        <v>0</v>
      </c>
      <c r="G156" s="66" t="n">
        <f aca="false">F156*E156</f>
        <v>0</v>
      </c>
      <c r="H156" s="67" t="n">
        <f aca="false">F156/D156</f>
        <v>0</v>
      </c>
      <c r="I156" s="68"/>
      <c r="J156" s="69" t="n">
        <f aca="false">TRUNC((I156*E156),3)</f>
        <v>0</v>
      </c>
      <c r="K156" s="67" t="n">
        <f aca="false">I156/D156</f>
        <v>0</v>
      </c>
      <c r="L156" s="70" t="n">
        <f aca="false">F156+I156</f>
        <v>0</v>
      </c>
      <c r="M156" s="71" t="n">
        <f aca="false">TRUNC((G156+J156),3)</f>
        <v>0</v>
      </c>
      <c r="N156" s="72" t="n">
        <f aca="false">H156+K156</f>
        <v>0</v>
      </c>
      <c r="O156" s="1"/>
      <c r="P156" s="19"/>
      <c r="Q156" s="74"/>
      <c r="R156" s="48"/>
      <c r="S156" s="1"/>
    </row>
    <row r="157" s="47" customFormat="true" ht="13.8" hidden="false" customHeight="false" outlineLevel="0" collapsed="false">
      <c r="A157" s="55" t="s">
        <v>298</v>
      </c>
      <c r="B157" s="56" t="s">
        <v>160</v>
      </c>
      <c r="C157" s="57"/>
      <c r="D157" s="58"/>
      <c r="E157" s="57"/>
      <c r="F157" s="59"/>
      <c r="G157" s="57"/>
      <c r="H157" s="60"/>
      <c r="I157" s="59"/>
      <c r="J157" s="61" t="n">
        <f aca="false">SUM(J158:J159)</f>
        <v>0</v>
      </c>
      <c r="K157" s="60"/>
      <c r="L157" s="57"/>
      <c r="M157" s="61" t="n">
        <f aca="false">SUM(M158:M159)</f>
        <v>0</v>
      </c>
      <c r="N157" s="60"/>
      <c r="O157" s="1"/>
      <c r="P157" s="19"/>
      <c r="Q157" s="74"/>
      <c r="R157" s="48"/>
      <c r="S157" s="1"/>
    </row>
    <row r="158" s="47" customFormat="true" ht="35.95" hidden="false" customHeight="false" outlineLevel="0" collapsed="false">
      <c r="A158" s="38" t="s">
        <v>299</v>
      </c>
      <c r="B158" s="75" t="s">
        <v>164</v>
      </c>
      <c r="C158" s="64" t="s">
        <v>31</v>
      </c>
      <c r="D158" s="76" t="n">
        <v>250.71</v>
      </c>
      <c r="E158" s="42" t="n">
        <v>181.169997207929</v>
      </c>
      <c r="F158" s="65" t="n">
        <v>0</v>
      </c>
      <c r="G158" s="66" t="n">
        <f aca="false">F158*E158</f>
        <v>0</v>
      </c>
      <c r="H158" s="67" t="n">
        <f aca="false">F158/D158</f>
        <v>0</v>
      </c>
      <c r="I158" s="68"/>
      <c r="J158" s="69" t="n">
        <f aca="false">TRUNC((I158*E158),3)</f>
        <v>0</v>
      </c>
      <c r="K158" s="67" t="n">
        <f aca="false">I158/D158</f>
        <v>0</v>
      </c>
      <c r="L158" s="70" t="n">
        <f aca="false">F158+I158</f>
        <v>0</v>
      </c>
      <c r="M158" s="71" t="n">
        <f aca="false">TRUNC((G158+J158),3)</f>
        <v>0</v>
      </c>
      <c r="N158" s="72" t="n">
        <f aca="false">H158+K158</f>
        <v>0</v>
      </c>
      <c r="O158" s="1"/>
      <c r="P158" s="19"/>
      <c r="Q158" s="74"/>
      <c r="R158" s="48"/>
      <c r="S158" s="1"/>
    </row>
    <row r="159" s="47" customFormat="true" ht="13.8" hidden="false" customHeight="false" outlineLevel="0" collapsed="false">
      <c r="A159" s="38" t="s">
        <v>300</v>
      </c>
      <c r="B159" s="75" t="s">
        <v>162</v>
      </c>
      <c r="C159" s="64" t="s">
        <v>31</v>
      </c>
      <c r="D159" s="76" t="n">
        <v>33.45</v>
      </c>
      <c r="E159" s="42" t="n">
        <v>551.049925261584</v>
      </c>
      <c r="F159" s="65" t="n">
        <v>0</v>
      </c>
      <c r="G159" s="66" t="n">
        <f aca="false">F159*E159</f>
        <v>0</v>
      </c>
      <c r="H159" s="67" t="n">
        <f aca="false">F159/D159</f>
        <v>0</v>
      </c>
      <c r="I159" s="68"/>
      <c r="J159" s="69" t="n">
        <f aca="false">TRUNC((I159*E159),3)</f>
        <v>0</v>
      </c>
      <c r="K159" s="67" t="n">
        <f aca="false">I159/D159</f>
        <v>0</v>
      </c>
      <c r="L159" s="70" t="n">
        <f aca="false">F159+I159</f>
        <v>0</v>
      </c>
      <c r="M159" s="71" t="n">
        <f aca="false">TRUNC((G159+J159),3)</f>
        <v>0</v>
      </c>
      <c r="N159" s="72" t="n">
        <f aca="false">H159+K159</f>
        <v>0</v>
      </c>
      <c r="O159" s="1"/>
      <c r="P159" s="19"/>
      <c r="Q159" s="74"/>
      <c r="R159" s="48"/>
      <c r="S159" s="1"/>
    </row>
    <row r="160" s="47" customFormat="true" ht="13.8" hidden="false" customHeight="false" outlineLevel="0" collapsed="false">
      <c r="A160" s="55" t="s">
        <v>301</v>
      </c>
      <c r="B160" s="56" t="s">
        <v>143</v>
      </c>
      <c r="C160" s="57"/>
      <c r="D160" s="58"/>
      <c r="E160" s="57"/>
      <c r="F160" s="59"/>
      <c r="G160" s="57"/>
      <c r="H160" s="60"/>
      <c r="I160" s="59"/>
      <c r="J160" s="61" t="n">
        <f aca="false">SUM(J161:J167)</f>
        <v>0</v>
      </c>
      <c r="K160" s="60"/>
      <c r="L160" s="57"/>
      <c r="M160" s="61" t="n">
        <f aca="false">SUM(M161:M167)</f>
        <v>0</v>
      </c>
      <c r="N160" s="60"/>
      <c r="O160" s="1"/>
      <c r="P160" s="19"/>
      <c r="Q160" s="74"/>
      <c r="R160" s="48"/>
      <c r="S160" s="1"/>
    </row>
    <row r="161" s="47" customFormat="true" ht="13.8" hidden="false" customHeight="false" outlineLevel="0" collapsed="false">
      <c r="A161" s="38" t="s">
        <v>302</v>
      </c>
      <c r="B161" s="75" t="s">
        <v>145</v>
      </c>
      <c r="C161" s="64" t="s">
        <v>146</v>
      </c>
      <c r="D161" s="76" t="n">
        <v>100</v>
      </c>
      <c r="E161" s="42" t="n">
        <v>123.27</v>
      </c>
      <c r="F161" s="65" t="n">
        <v>0</v>
      </c>
      <c r="G161" s="66" t="n">
        <f aca="false">F161*E161</f>
        <v>0</v>
      </c>
      <c r="H161" s="67" t="n">
        <f aca="false">F161/D161</f>
        <v>0</v>
      </c>
      <c r="I161" s="68"/>
      <c r="J161" s="69" t="n">
        <f aca="false">TRUNC((I161*E161),3)</f>
        <v>0</v>
      </c>
      <c r="K161" s="67" t="n">
        <f aca="false">I161/D161</f>
        <v>0</v>
      </c>
      <c r="L161" s="70" t="n">
        <f aca="false">F161+I161</f>
        <v>0</v>
      </c>
      <c r="M161" s="71" t="n">
        <f aca="false">TRUNC((G161+J161),3)</f>
        <v>0</v>
      </c>
      <c r="N161" s="72" t="n">
        <f aca="false">H161+K161</f>
        <v>0</v>
      </c>
      <c r="O161" s="1"/>
      <c r="P161" s="19"/>
      <c r="Q161" s="74"/>
      <c r="R161" s="48"/>
      <c r="S161" s="1"/>
    </row>
    <row r="162" s="47" customFormat="true" ht="13.8" hidden="false" customHeight="false" outlineLevel="0" collapsed="false">
      <c r="A162" s="38" t="s">
        <v>303</v>
      </c>
      <c r="B162" s="75" t="s">
        <v>148</v>
      </c>
      <c r="C162" s="64" t="s">
        <v>146</v>
      </c>
      <c r="D162" s="76" t="n">
        <v>79</v>
      </c>
      <c r="E162" s="42" t="n">
        <v>272.25</v>
      </c>
      <c r="F162" s="65" t="n">
        <v>0</v>
      </c>
      <c r="G162" s="66" t="n">
        <f aca="false">F162*E162</f>
        <v>0</v>
      </c>
      <c r="H162" s="67" t="n">
        <f aca="false">F162/D162</f>
        <v>0</v>
      </c>
      <c r="I162" s="68"/>
      <c r="J162" s="69" t="n">
        <f aca="false">TRUNC((I162*E162),3)</f>
        <v>0</v>
      </c>
      <c r="K162" s="67" t="n">
        <f aca="false">I162/D162</f>
        <v>0</v>
      </c>
      <c r="L162" s="70" t="n">
        <f aca="false">F162+I162</f>
        <v>0</v>
      </c>
      <c r="M162" s="71" t="n">
        <f aca="false">TRUNC((G162+J162),3)</f>
        <v>0</v>
      </c>
      <c r="N162" s="72" t="n">
        <f aca="false">H162+K162</f>
        <v>0</v>
      </c>
      <c r="O162" s="1"/>
      <c r="P162" s="19"/>
      <c r="Q162" s="74"/>
      <c r="R162" s="48"/>
      <c r="S162" s="1"/>
    </row>
    <row r="163" s="47" customFormat="true" ht="13.8" hidden="false" customHeight="false" outlineLevel="0" collapsed="false">
      <c r="A163" s="38" t="s">
        <v>304</v>
      </c>
      <c r="B163" s="75" t="s">
        <v>150</v>
      </c>
      <c r="C163" s="64" t="s">
        <v>146</v>
      </c>
      <c r="D163" s="76" t="n">
        <v>79</v>
      </c>
      <c r="E163" s="42" t="n">
        <v>162.55</v>
      </c>
      <c r="F163" s="65" t="n">
        <v>0</v>
      </c>
      <c r="G163" s="66" t="n">
        <f aca="false">F163*E163</f>
        <v>0</v>
      </c>
      <c r="H163" s="67" t="n">
        <f aca="false">F163/D163</f>
        <v>0</v>
      </c>
      <c r="I163" s="68"/>
      <c r="J163" s="69" t="n">
        <f aca="false">TRUNC((I163*E163),3)</f>
        <v>0</v>
      </c>
      <c r="K163" s="67" t="n">
        <f aca="false">I163/D163</f>
        <v>0</v>
      </c>
      <c r="L163" s="70" t="n">
        <f aca="false">F163+I163</f>
        <v>0</v>
      </c>
      <c r="M163" s="71" t="n">
        <f aca="false">TRUNC((G163+J163),3)</f>
        <v>0</v>
      </c>
      <c r="N163" s="72" t="n">
        <f aca="false">H163+K163</f>
        <v>0</v>
      </c>
      <c r="O163" s="1"/>
      <c r="P163" s="19"/>
      <c r="Q163" s="74"/>
      <c r="R163" s="48"/>
      <c r="S163" s="1"/>
    </row>
    <row r="164" s="47" customFormat="true" ht="23.85" hidden="false" customHeight="false" outlineLevel="0" collapsed="false">
      <c r="A164" s="38" t="s">
        <v>305</v>
      </c>
      <c r="B164" s="75" t="s">
        <v>152</v>
      </c>
      <c r="C164" s="64" t="s">
        <v>146</v>
      </c>
      <c r="D164" s="76" t="n">
        <v>102</v>
      </c>
      <c r="E164" s="42" t="n">
        <v>119.36</v>
      </c>
      <c r="F164" s="65" t="n">
        <v>0</v>
      </c>
      <c r="G164" s="66" t="n">
        <f aca="false">F164*E164</f>
        <v>0</v>
      </c>
      <c r="H164" s="67" t="n">
        <f aca="false">F164/D164</f>
        <v>0</v>
      </c>
      <c r="I164" s="68"/>
      <c r="J164" s="69" t="n">
        <f aca="false">TRUNC((I164*E164),3)</f>
        <v>0</v>
      </c>
      <c r="K164" s="67" t="n">
        <f aca="false">I164/D164</f>
        <v>0</v>
      </c>
      <c r="L164" s="70" t="n">
        <f aca="false">F164+I164</f>
        <v>0</v>
      </c>
      <c r="M164" s="71" t="n">
        <f aca="false">TRUNC((G164+J164),3)</f>
        <v>0</v>
      </c>
      <c r="N164" s="72" t="n">
        <f aca="false">H164+K164</f>
        <v>0</v>
      </c>
      <c r="O164" s="1"/>
      <c r="P164" s="19"/>
      <c r="Q164" s="74"/>
      <c r="R164" s="48"/>
      <c r="S164" s="1"/>
    </row>
    <row r="165" s="47" customFormat="true" ht="23.85" hidden="false" customHeight="false" outlineLevel="0" collapsed="false">
      <c r="A165" s="38" t="s">
        <v>306</v>
      </c>
      <c r="B165" s="75" t="s">
        <v>154</v>
      </c>
      <c r="C165" s="64" t="s">
        <v>146</v>
      </c>
      <c r="D165" s="76" t="n">
        <v>18</v>
      </c>
      <c r="E165" s="42" t="n">
        <v>109.55</v>
      </c>
      <c r="F165" s="65" t="n">
        <v>0</v>
      </c>
      <c r="G165" s="66" t="n">
        <f aca="false">F165*E165</f>
        <v>0</v>
      </c>
      <c r="H165" s="67" t="n">
        <f aca="false">F165/D165</f>
        <v>0</v>
      </c>
      <c r="I165" s="68"/>
      <c r="J165" s="69" t="n">
        <f aca="false">TRUNC((I165*E165),3)</f>
        <v>0</v>
      </c>
      <c r="K165" s="67" t="n">
        <f aca="false">I165/D165</f>
        <v>0</v>
      </c>
      <c r="L165" s="70" t="n">
        <f aca="false">F165+I165</f>
        <v>0</v>
      </c>
      <c r="M165" s="71" t="n">
        <f aca="false">TRUNC((G165+J165),3)</f>
        <v>0</v>
      </c>
      <c r="N165" s="72" t="n">
        <f aca="false">H165+K165</f>
        <v>0</v>
      </c>
      <c r="O165" s="1"/>
      <c r="P165" s="19"/>
      <c r="Q165" s="74"/>
      <c r="R165" s="48"/>
      <c r="S165" s="1"/>
    </row>
    <row r="166" s="47" customFormat="true" ht="47.45" hidden="false" customHeight="false" outlineLevel="0" collapsed="false">
      <c r="A166" s="38" t="s">
        <v>307</v>
      </c>
      <c r="B166" s="75" t="s">
        <v>156</v>
      </c>
      <c r="C166" s="64" t="s">
        <v>55</v>
      </c>
      <c r="D166" s="76" t="n">
        <v>16</v>
      </c>
      <c r="E166" s="42" t="n">
        <v>708.76</v>
      </c>
      <c r="F166" s="65" t="n">
        <v>0</v>
      </c>
      <c r="G166" s="66" t="n">
        <f aca="false">F166*E166</f>
        <v>0</v>
      </c>
      <c r="H166" s="67" t="n">
        <f aca="false">F166/D166</f>
        <v>0</v>
      </c>
      <c r="I166" s="68"/>
      <c r="J166" s="69" t="n">
        <f aca="false">TRUNC((I166*E166),3)</f>
        <v>0</v>
      </c>
      <c r="K166" s="67" t="n">
        <f aca="false">I166/D166</f>
        <v>0</v>
      </c>
      <c r="L166" s="70" t="n">
        <f aca="false">F166+I166</f>
        <v>0</v>
      </c>
      <c r="M166" s="71" t="n">
        <f aca="false">TRUNC((G166+J166),3)</f>
        <v>0</v>
      </c>
      <c r="N166" s="72" t="n">
        <f aca="false">H166+K166</f>
        <v>0</v>
      </c>
      <c r="O166" s="1"/>
      <c r="P166" s="19"/>
      <c r="Q166" s="74"/>
      <c r="R166" s="48"/>
      <c r="S166" s="1"/>
    </row>
    <row r="167" s="47" customFormat="true" ht="47.45" hidden="false" customHeight="false" outlineLevel="0" collapsed="false">
      <c r="A167" s="38" t="s">
        <v>308</v>
      </c>
      <c r="B167" s="75" t="s">
        <v>158</v>
      </c>
      <c r="C167" s="64" t="s">
        <v>55</v>
      </c>
      <c r="D167" s="76" t="n">
        <v>1</v>
      </c>
      <c r="E167" s="42" t="n">
        <v>760.63</v>
      </c>
      <c r="F167" s="65" t="n">
        <v>0</v>
      </c>
      <c r="G167" s="66" t="n">
        <f aca="false">F167*E167</f>
        <v>0</v>
      </c>
      <c r="H167" s="67" t="n">
        <f aca="false">F167/D167</f>
        <v>0</v>
      </c>
      <c r="I167" s="68"/>
      <c r="J167" s="69" t="n">
        <f aca="false">TRUNC((I167*E167),3)</f>
        <v>0</v>
      </c>
      <c r="K167" s="67" t="n">
        <f aca="false">I167/D167</f>
        <v>0</v>
      </c>
      <c r="L167" s="70" t="n">
        <f aca="false">F167+I167</f>
        <v>0</v>
      </c>
      <c r="M167" s="71" t="n">
        <f aca="false">TRUNC((G167+J167),3)</f>
        <v>0</v>
      </c>
      <c r="N167" s="72" t="n">
        <f aca="false">H167+K167</f>
        <v>0</v>
      </c>
      <c r="O167" s="1"/>
      <c r="P167" s="19"/>
      <c r="Q167" s="74"/>
      <c r="R167" s="48"/>
      <c r="S167" s="1"/>
    </row>
    <row r="168" s="47" customFormat="true" ht="13.8" hidden="false" customHeight="false" outlineLevel="0" collapsed="false">
      <c r="A168" s="55" t="s">
        <v>309</v>
      </c>
      <c r="B168" s="56" t="s">
        <v>166</v>
      </c>
      <c r="C168" s="57"/>
      <c r="D168" s="58"/>
      <c r="E168" s="57"/>
      <c r="F168" s="59"/>
      <c r="G168" s="57"/>
      <c r="H168" s="60"/>
      <c r="I168" s="59"/>
      <c r="J168" s="61" t="n">
        <f aca="false">SUM(J169:J179)</f>
        <v>0</v>
      </c>
      <c r="K168" s="60"/>
      <c r="L168" s="57"/>
      <c r="M168" s="61" t="n">
        <f aca="false">SUM(M169:M179)</f>
        <v>0</v>
      </c>
      <c r="N168" s="60"/>
      <c r="O168" s="1"/>
      <c r="P168" s="19"/>
      <c r="Q168" s="74"/>
      <c r="R168" s="48"/>
      <c r="S168" s="1"/>
    </row>
    <row r="169" s="47" customFormat="true" ht="23.85" hidden="false" customHeight="false" outlineLevel="0" collapsed="false">
      <c r="A169" s="38" t="s">
        <v>310</v>
      </c>
      <c r="B169" s="78" t="s">
        <v>168</v>
      </c>
      <c r="C169" s="64" t="s">
        <v>55</v>
      </c>
      <c r="D169" s="64" t="n">
        <v>3</v>
      </c>
      <c r="E169" s="42" t="n">
        <v>624.58</v>
      </c>
      <c r="F169" s="65" t="n">
        <v>0</v>
      </c>
      <c r="G169" s="66" t="n">
        <f aca="false">F169*E169</f>
        <v>0</v>
      </c>
      <c r="H169" s="67" t="n">
        <f aca="false">F169/D169</f>
        <v>0</v>
      </c>
      <c r="I169" s="68"/>
      <c r="J169" s="69" t="n">
        <f aca="false">TRUNC((I169*E169),3)</f>
        <v>0</v>
      </c>
      <c r="K169" s="67" t="n">
        <f aca="false">I169/D169</f>
        <v>0</v>
      </c>
      <c r="L169" s="70" t="n">
        <f aca="false">F169+I169</f>
        <v>0</v>
      </c>
      <c r="M169" s="71" t="n">
        <f aca="false">TRUNC((G169+J169),3)</f>
        <v>0</v>
      </c>
      <c r="N169" s="72" t="n">
        <f aca="false">H169+K169</f>
        <v>0</v>
      </c>
      <c r="O169" s="1"/>
      <c r="P169" s="19"/>
      <c r="Q169" s="74"/>
      <c r="R169" s="48"/>
      <c r="S169" s="1"/>
    </row>
    <row r="170" s="47" customFormat="true" ht="47.45" hidden="false" customHeight="false" outlineLevel="0" collapsed="false">
      <c r="A170" s="38" t="s">
        <v>311</v>
      </c>
      <c r="B170" s="78" t="s">
        <v>170</v>
      </c>
      <c r="C170" s="64" t="s">
        <v>55</v>
      </c>
      <c r="D170" s="64" t="n">
        <v>2</v>
      </c>
      <c r="E170" s="42" t="n">
        <v>287.71</v>
      </c>
      <c r="F170" s="65" t="n">
        <v>0</v>
      </c>
      <c r="G170" s="66" t="n">
        <f aca="false">F170*E170</f>
        <v>0</v>
      </c>
      <c r="H170" s="67" t="n">
        <f aca="false">F170/D170</f>
        <v>0</v>
      </c>
      <c r="I170" s="68"/>
      <c r="J170" s="69" t="n">
        <f aca="false">TRUNC((I170*E170),3)</f>
        <v>0</v>
      </c>
      <c r="K170" s="67" t="n">
        <f aca="false">I170/D170</f>
        <v>0</v>
      </c>
      <c r="L170" s="70" t="n">
        <f aca="false">F170+I170</f>
        <v>0</v>
      </c>
      <c r="M170" s="71" t="n">
        <f aca="false">TRUNC((G170+J170),3)</f>
        <v>0</v>
      </c>
      <c r="N170" s="72" t="n">
        <f aca="false">H170+K170</f>
        <v>0</v>
      </c>
      <c r="O170" s="1"/>
      <c r="P170" s="19"/>
      <c r="Q170" s="74"/>
      <c r="R170" s="48"/>
      <c r="S170" s="1"/>
    </row>
    <row r="171" s="47" customFormat="true" ht="13.8" hidden="false" customHeight="false" outlineLevel="0" collapsed="false">
      <c r="A171" s="38" t="s">
        <v>312</v>
      </c>
      <c r="B171" s="81" t="s">
        <v>172</v>
      </c>
      <c r="C171" s="64" t="s">
        <v>55</v>
      </c>
      <c r="D171" s="64" t="n">
        <v>78</v>
      </c>
      <c r="E171" s="42" t="n">
        <v>267.91</v>
      </c>
      <c r="F171" s="65" t="n">
        <v>0</v>
      </c>
      <c r="G171" s="66" t="n">
        <f aca="false">F171*E171</f>
        <v>0</v>
      </c>
      <c r="H171" s="67" t="n">
        <f aca="false">F171/D171</f>
        <v>0</v>
      </c>
      <c r="I171" s="68"/>
      <c r="J171" s="69" t="n">
        <f aca="false">TRUNC((I171*E171),3)</f>
        <v>0</v>
      </c>
      <c r="K171" s="67" t="n">
        <f aca="false">I171/D171</f>
        <v>0</v>
      </c>
      <c r="L171" s="70" t="n">
        <f aca="false">F171+I171</f>
        <v>0</v>
      </c>
      <c r="M171" s="71" t="n">
        <f aca="false">TRUNC((G171+J171),3)</f>
        <v>0</v>
      </c>
      <c r="N171" s="72" t="n">
        <f aca="false">H171+K171</f>
        <v>0</v>
      </c>
      <c r="O171" s="1"/>
      <c r="P171" s="19"/>
      <c r="Q171" s="74"/>
      <c r="R171" s="48"/>
      <c r="S171" s="1"/>
    </row>
    <row r="172" s="47" customFormat="true" ht="35.95" hidden="false" customHeight="false" outlineLevel="0" collapsed="false">
      <c r="A172" s="38" t="s">
        <v>313</v>
      </c>
      <c r="B172" s="78" t="s">
        <v>174</v>
      </c>
      <c r="C172" s="64" t="s">
        <v>55</v>
      </c>
      <c r="D172" s="64" t="n">
        <v>16</v>
      </c>
      <c r="E172" s="42" t="n">
        <v>273.23</v>
      </c>
      <c r="F172" s="65" t="n">
        <v>0</v>
      </c>
      <c r="G172" s="66" t="n">
        <f aca="false">F172*E172</f>
        <v>0</v>
      </c>
      <c r="H172" s="67" t="n">
        <f aca="false">F172/D172</f>
        <v>0</v>
      </c>
      <c r="I172" s="68"/>
      <c r="J172" s="69" t="n">
        <f aca="false">TRUNC((I172*E172),3)</f>
        <v>0</v>
      </c>
      <c r="K172" s="67" t="n">
        <f aca="false">I172/D172</f>
        <v>0</v>
      </c>
      <c r="L172" s="70" t="n">
        <f aca="false">F172+I172</f>
        <v>0</v>
      </c>
      <c r="M172" s="71" t="n">
        <f aca="false">TRUNC((G172+J172),3)</f>
        <v>0</v>
      </c>
      <c r="N172" s="72" t="n">
        <f aca="false">H172+K172</f>
        <v>0</v>
      </c>
      <c r="O172" s="1"/>
      <c r="P172" s="19"/>
      <c r="Q172" s="74"/>
      <c r="R172" s="48"/>
      <c r="S172" s="1"/>
    </row>
    <row r="173" s="47" customFormat="true" ht="47.45" hidden="false" customHeight="false" outlineLevel="0" collapsed="false">
      <c r="A173" s="38" t="s">
        <v>314</v>
      </c>
      <c r="B173" s="78" t="s">
        <v>170</v>
      </c>
      <c r="C173" s="64" t="s">
        <v>55</v>
      </c>
      <c r="D173" s="64" t="n">
        <v>5</v>
      </c>
      <c r="E173" s="42" t="n">
        <v>287.71</v>
      </c>
      <c r="F173" s="65" t="n">
        <v>0</v>
      </c>
      <c r="G173" s="66" t="n">
        <f aca="false">F173*E173</f>
        <v>0</v>
      </c>
      <c r="H173" s="67" t="n">
        <f aca="false">F173/D173</f>
        <v>0</v>
      </c>
      <c r="I173" s="68"/>
      <c r="J173" s="69" t="n">
        <f aca="false">TRUNC((I173*E173),3)</f>
        <v>0</v>
      </c>
      <c r="K173" s="67" t="n">
        <f aca="false">I173/D173</f>
        <v>0</v>
      </c>
      <c r="L173" s="70" t="n">
        <f aca="false">F173+I173</f>
        <v>0</v>
      </c>
      <c r="M173" s="71" t="n">
        <f aca="false">TRUNC((G173+J173),3)</f>
        <v>0</v>
      </c>
      <c r="N173" s="72" t="n">
        <f aca="false">H173+K173</f>
        <v>0</v>
      </c>
      <c r="O173" s="1"/>
      <c r="P173" s="19"/>
      <c r="Q173" s="74"/>
      <c r="R173" s="48"/>
      <c r="S173" s="1"/>
    </row>
    <row r="174" s="47" customFormat="true" ht="35.95" hidden="false" customHeight="false" outlineLevel="0" collapsed="false">
      <c r="A174" s="38" t="s">
        <v>315</v>
      </c>
      <c r="B174" s="78" t="s">
        <v>172</v>
      </c>
      <c r="C174" s="64" t="s">
        <v>55</v>
      </c>
      <c r="D174" s="64" t="n">
        <v>37</v>
      </c>
      <c r="E174" s="42" t="n">
        <v>267.91</v>
      </c>
      <c r="F174" s="65" t="n">
        <v>0</v>
      </c>
      <c r="G174" s="66" t="n">
        <f aca="false">F174*E174</f>
        <v>0</v>
      </c>
      <c r="H174" s="67" t="n">
        <f aca="false">F174/D174</f>
        <v>0</v>
      </c>
      <c r="I174" s="68"/>
      <c r="J174" s="69" t="n">
        <f aca="false">TRUNC((I174*E174),3)</f>
        <v>0</v>
      </c>
      <c r="K174" s="67" t="n">
        <f aca="false">I174/D174</f>
        <v>0</v>
      </c>
      <c r="L174" s="70" t="n">
        <f aca="false">F174+I174</f>
        <v>0</v>
      </c>
      <c r="M174" s="71" t="n">
        <f aca="false">TRUNC((G174+J174),3)</f>
        <v>0</v>
      </c>
      <c r="N174" s="72" t="n">
        <f aca="false">H174+K174</f>
        <v>0</v>
      </c>
      <c r="O174" s="1"/>
      <c r="P174" s="19"/>
      <c r="Q174" s="74"/>
      <c r="R174" s="48"/>
      <c r="S174" s="1"/>
    </row>
    <row r="175" s="47" customFormat="true" ht="35.95" hidden="false" customHeight="false" outlineLevel="0" collapsed="false">
      <c r="A175" s="38" t="s">
        <v>316</v>
      </c>
      <c r="B175" s="78" t="s">
        <v>174</v>
      </c>
      <c r="C175" s="64" t="s">
        <v>55</v>
      </c>
      <c r="D175" s="64" t="n">
        <v>28</v>
      </c>
      <c r="E175" s="42" t="n">
        <v>273.23</v>
      </c>
      <c r="F175" s="65" t="n">
        <v>0</v>
      </c>
      <c r="G175" s="66" t="n">
        <f aca="false">F175*E175</f>
        <v>0</v>
      </c>
      <c r="H175" s="67" t="n">
        <f aca="false">F175/D175</f>
        <v>0</v>
      </c>
      <c r="I175" s="68"/>
      <c r="J175" s="69" t="n">
        <f aca="false">TRUNC((I175*E175),3)</f>
        <v>0</v>
      </c>
      <c r="K175" s="67" t="n">
        <f aca="false">I175/D175</f>
        <v>0</v>
      </c>
      <c r="L175" s="70" t="n">
        <f aca="false">F175+I175</f>
        <v>0</v>
      </c>
      <c r="M175" s="71" t="n">
        <f aca="false">TRUNC((G175+J175),3)</f>
        <v>0</v>
      </c>
      <c r="N175" s="72" t="n">
        <f aca="false">H175+K175</f>
        <v>0</v>
      </c>
      <c r="O175" s="1"/>
      <c r="P175" s="19"/>
      <c r="Q175" s="74"/>
      <c r="R175" s="48"/>
      <c r="S175" s="1"/>
    </row>
    <row r="176" s="47" customFormat="true" ht="35.95" hidden="false" customHeight="false" outlineLevel="0" collapsed="false">
      <c r="A176" s="38" t="s">
        <v>317</v>
      </c>
      <c r="B176" s="78" t="s">
        <v>174</v>
      </c>
      <c r="C176" s="64" t="s">
        <v>55</v>
      </c>
      <c r="D176" s="64" t="n">
        <v>1</v>
      </c>
      <c r="E176" s="42" t="n">
        <v>273.23</v>
      </c>
      <c r="F176" s="65" t="n">
        <v>0</v>
      </c>
      <c r="G176" s="66" t="n">
        <f aca="false">F176*E176</f>
        <v>0</v>
      </c>
      <c r="H176" s="67" t="n">
        <f aca="false">F176/D176</f>
        <v>0</v>
      </c>
      <c r="I176" s="68"/>
      <c r="J176" s="69" t="n">
        <f aca="false">TRUNC((I176*E176),3)</f>
        <v>0</v>
      </c>
      <c r="K176" s="67" t="n">
        <f aca="false">I176/D176</f>
        <v>0</v>
      </c>
      <c r="L176" s="70" t="n">
        <f aca="false">F176+I176</f>
        <v>0</v>
      </c>
      <c r="M176" s="71" t="n">
        <f aca="false">TRUNC((G176+J176),3)</f>
        <v>0</v>
      </c>
      <c r="N176" s="72" t="n">
        <f aca="false">H176+K176</f>
        <v>0</v>
      </c>
      <c r="O176" s="1"/>
      <c r="P176" s="19"/>
      <c r="Q176" s="74"/>
      <c r="R176" s="48"/>
      <c r="S176" s="1"/>
    </row>
    <row r="177" s="47" customFormat="true" ht="35.95" hidden="false" customHeight="false" outlineLevel="0" collapsed="false">
      <c r="A177" s="38" t="s">
        <v>318</v>
      </c>
      <c r="B177" s="78" t="s">
        <v>319</v>
      </c>
      <c r="C177" s="64" t="s">
        <v>55</v>
      </c>
      <c r="D177" s="64" t="n">
        <v>1</v>
      </c>
      <c r="E177" s="42" t="n">
        <v>242.53</v>
      </c>
      <c r="F177" s="65" t="n">
        <v>0</v>
      </c>
      <c r="G177" s="66" t="n">
        <f aca="false">F177*E177</f>
        <v>0</v>
      </c>
      <c r="H177" s="67" t="n">
        <f aca="false">F177/D177</f>
        <v>0</v>
      </c>
      <c r="I177" s="68"/>
      <c r="J177" s="69" t="n">
        <f aca="false">TRUNC((I177*E177),3)</f>
        <v>0</v>
      </c>
      <c r="K177" s="67" t="n">
        <f aca="false">I177/D177</f>
        <v>0</v>
      </c>
      <c r="L177" s="70" t="n">
        <f aca="false">F177+I177</f>
        <v>0</v>
      </c>
      <c r="M177" s="71" t="n">
        <f aca="false">TRUNC((G177+J177),3)</f>
        <v>0</v>
      </c>
      <c r="N177" s="72" t="n">
        <f aca="false">H177+K177</f>
        <v>0</v>
      </c>
      <c r="O177" s="1"/>
      <c r="P177" s="19"/>
      <c r="Q177" s="74"/>
      <c r="R177" s="48"/>
      <c r="S177" s="1"/>
    </row>
    <row r="178" s="47" customFormat="true" ht="35.95" hidden="false" customHeight="false" outlineLevel="0" collapsed="false">
      <c r="A178" s="38" t="s">
        <v>320</v>
      </c>
      <c r="B178" s="78" t="s">
        <v>172</v>
      </c>
      <c r="C178" s="64" t="s">
        <v>55</v>
      </c>
      <c r="D178" s="64" t="n">
        <v>35</v>
      </c>
      <c r="E178" s="42" t="n">
        <v>267.91</v>
      </c>
      <c r="F178" s="65" t="n">
        <v>0</v>
      </c>
      <c r="G178" s="66" t="n">
        <f aca="false">F178*E178</f>
        <v>0</v>
      </c>
      <c r="H178" s="67" t="n">
        <f aca="false">F178/D178</f>
        <v>0</v>
      </c>
      <c r="I178" s="68"/>
      <c r="J178" s="69" t="n">
        <f aca="false">TRUNC((I178*E178),3)</f>
        <v>0</v>
      </c>
      <c r="K178" s="67" t="n">
        <f aca="false">I178/D178</f>
        <v>0</v>
      </c>
      <c r="L178" s="70" t="n">
        <f aca="false">F178+I178</f>
        <v>0</v>
      </c>
      <c r="M178" s="71" t="n">
        <f aca="false">TRUNC((G178+J178),3)</f>
        <v>0</v>
      </c>
      <c r="N178" s="72" t="n">
        <f aca="false">H178+K178</f>
        <v>0</v>
      </c>
      <c r="O178" s="1"/>
      <c r="P178" s="19"/>
      <c r="Q178" s="74"/>
      <c r="R178" s="48"/>
      <c r="S178" s="1"/>
    </row>
    <row r="179" s="47" customFormat="true" ht="35.95" hidden="false" customHeight="false" outlineLevel="0" collapsed="false">
      <c r="A179" s="38" t="s">
        <v>321</v>
      </c>
      <c r="B179" s="78" t="s">
        <v>174</v>
      </c>
      <c r="C179" s="64" t="s">
        <v>55</v>
      </c>
      <c r="D179" s="64" t="n">
        <v>12</v>
      </c>
      <c r="E179" s="42" t="n">
        <v>273.23</v>
      </c>
      <c r="F179" s="65" t="n">
        <v>0</v>
      </c>
      <c r="G179" s="66" t="n">
        <f aca="false">F179*E179</f>
        <v>0</v>
      </c>
      <c r="H179" s="67" t="n">
        <f aca="false">F179/D179</f>
        <v>0</v>
      </c>
      <c r="I179" s="68"/>
      <c r="J179" s="69" t="n">
        <f aca="false">TRUNC((I179*E179),3)</f>
        <v>0</v>
      </c>
      <c r="K179" s="67" t="n">
        <f aca="false">I179/D179</f>
        <v>0</v>
      </c>
      <c r="L179" s="70" t="n">
        <f aca="false">F179+I179</f>
        <v>0</v>
      </c>
      <c r="M179" s="71" t="n">
        <f aca="false">TRUNC((G179+J179),3)</f>
        <v>0</v>
      </c>
      <c r="N179" s="72" t="n">
        <f aca="false">H179+K179</f>
        <v>0</v>
      </c>
      <c r="O179" s="1"/>
      <c r="P179" s="19"/>
      <c r="Q179" s="74"/>
      <c r="R179" s="48"/>
      <c r="S179" s="1"/>
    </row>
    <row r="180" s="47" customFormat="true" ht="13.8" hidden="false" customHeight="false" outlineLevel="0" collapsed="false">
      <c r="A180" s="55" t="s">
        <v>322</v>
      </c>
      <c r="B180" s="56" t="s">
        <v>179</v>
      </c>
      <c r="C180" s="57"/>
      <c r="D180" s="58"/>
      <c r="E180" s="57"/>
      <c r="F180" s="59"/>
      <c r="G180" s="57"/>
      <c r="H180" s="60"/>
      <c r="I180" s="59"/>
      <c r="J180" s="61" t="n">
        <f aca="false">SUM(J181:J190)</f>
        <v>0</v>
      </c>
      <c r="K180" s="60"/>
      <c r="L180" s="57"/>
      <c r="M180" s="61" t="n">
        <f aca="false">SUM(M181:M190)</f>
        <v>0</v>
      </c>
      <c r="N180" s="60"/>
      <c r="O180" s="1"/>
      <c r="P180" s="19"/>
      <c r="Q180" s="74"/>
      <c r="R180" s="48"/>
      <c r="S180" s="1"/>
    </row>
    <row r="181" s="47" customFormat="true" ht="23.85" hidden="false" customHeight="false" outlineLevel="0" collapsed="false">
      <c r="A181" s="38" t="s">
        <v>323</v>
      </c>
      <c r="B181" s="75" t="s">
        <v>181</v>
      </c>
      <c r="C181" s="64" t="s">
        <v>31</v>
      </c>
      <c r="D181" s="76" t="n">
        <v>1490.5</v>
      </c>
      <c r="E181" s="42" t="n">
        <v>8.829996645421</v>
      </c>
      <c r="F181" s="65" t="n">
        <v>0</v>
      </c>
      <c r="G181" s="66" t="n">
        <f aca="false">F181*E181</f>
        <v>0</v>
      </c>
      <c r="H181" s="67" t="n">
        <f aca="false">F181/D181</f>
        <v>0</v>
      </c>
      <c r="I181" s="68"/>
      <c r="J181" s="69" t="n">
        <f aca="false">TRUNC((I181*E181),3)</f>
        <v>0</v>
      </c>
      <c r="K181" s="67" t="n">
        <f aca="false">I181/D181</f>
        <v>0</v>
      </c>
      <c r="L181" s="70" t="n">
        <f aca="false">F181+I181</f>
        <v>0</v>
      </c>
      <c r="M181" s="71" t="n">
        <f aca="false">TRUNC((G181+J181),3)</f>
        <v>0</v>
      </c>
      <c r="N181" s="72" t="n">
        <f aca="false">H181+K181</f>
        <v>0</v>
      </c>
      <c r="O181" s="1"/>
      <c r="P181" s="19"/>
      <c r="Q181" s="74"/>
      <c r="R181" s="48"/>
      <c r="S181" s="1"/>
    </row>
    <row r="182" s="47" customFormat="true" ht="23.85" hidden="false" customHeight="false" outlineLevel="0" collapsed="false">
      <c r="A182" s="38" t="s">
        <v>324</v>
      </c>
      <c r="B182" s="75" t="s">
        <v>183</v>
      </c>
      <c r="C182" s="64" t="s">
        <v>31</v>
      </c>
      <c r="D182" s="76" t="n">
        <v>1490.5</v>
      </c>
      <c r="E182" s="42" t="n">
        <v>41.869996645421</v>
      </c>
      <c r="F182" s="65" t="n">
        <v>0</v>
      </c>
      <c r="G182" s="66" t="n">
        <f aca="false">F182*E182</f>
        <v>0</v>
      </c>
      <c r="H182" s="67" t="n">
        <f aca="false">F182/D182</f>
        <v>0</v>
      </c>
      <c r="I182" s="68"/>
      <c r="J182" s="69" t="n">
        <f aca="false">TRUNC((I182*E182),3)</f>
        <v>0</v>
      </c>
      <c r="K182" s="67" t="n">
        <f aca="false">I182/D182</f>
        <v>0</v>
      </c>
      <c r="L182" s="70" t="n">
        <f aca="false">F182+I182</f>
        <v>0</v>
      </c>
      <c r="M182" s="71" t="n">
        <f aca="false">TRUNC((G182+J182),3)</f>
        <v>0</v>
      </c>
      <c r="N182" s="72" t="n">
        <f aca="false">H182+K182</f>
        <v>0</v>
      </c>
      <c r="O182" s="1"/>
      <c r="P182" s="19"/>
      <c r="Q182" s="74"/>
      <c r="R182" s="48"/>
      <c r="S182" s="1"/>
    </row>
    <row r="183" s="47" customFormat="true" ht="23.85" hidden="false" customHeight="false" outlineLevel="0" collapsed="false">
      <c r="A183" s="38" t="s">
        <v>325</v>
      </c>
      <c r="B183" s="75" t="s">
        <v>185</v>
      </c>
      <c r="C183" s="64" t="s">
        <v>31</v>
      </c>
      <c r="D183" s="76" t="n">
        <v>1490.5</v>
      </c>
      <c r="E183" s="42" t="n">
        <v>29.02</v>
      </c>
      <c r="F183" s="65" t="n">
        <v>0</v>
      </c>
      <c r="G183" s="66" t="n">
        <f aca="false">F183*E183</f>
        <v>0</v>
      </c>
      <c r="H183" s="67" t="n">
        <f aca="false">F183/D183</f>
        <v>0</v>
      </c>
      <c r="I183" s="68"/>
      <c r="J183" s="69" t="n">
        <f aca="false">TRUNC((I183*E183),3)</f>
        <v>0</v>
      </c>
      <c r="K183" s="67" t="n">
        <f aca="false">I183/D183</f>
        <v>0</v>
      </c>
      <c r="L183" s="70" t="n">
        <f aca="false">F183+I183</f>
        <v>0</v>
      </c>
      <c r="M183" s="71" t="n">
        <f aca="false">TRUNC((G183+J183),3)</f>
        <v>0</v>
      </c>
      <c r="N183" s="72" t="n">
        <f aca="false">H183+K183</f>
        <v>0</v>
      </c>
      <c r="O183" s="1"/>
      <c r="P183" s="19"/>
      <c r="Q183" s="74"/>
      <c r="R183" s="48"/>
      <c r="S183" s="1"/>
    </row>
    <row r="184" s="47" customFormat="true" ht="23.85" hidden="false" customHeight="false" outlineLevel="0" collapsed="false">
      <c r="A184" s="38" t="s">
        <v>326</v>
      </c>
      <c r="B184" s="75" t="s">
        <v>187</v>
      </c>
      <c r="C184" s="64" t="s">
        <v>31</v>
      </c>
      <c r="D184" s="76" t="n">
        <v>837.77</v>
      </c>
      <c r="E184" s="42" t="n">
        <v>17.259999761271</v>
      </c>
      <c r="F184" s="65" t="n">
        <v>0</v>
      </c>
      <c r="G184" s="66" t="n">
        <f aca="false">F184*E184</f>
        <v>0</v>
      </c>
      <c r="H184" s="67" t="n">
        <f aca="false">F184/D184</f>
        <v>0</v>
      </c>
      <c r="I184" s="68"/>
      <c r="J184" s="69" t="n">
        <f aca="false">TRUNC((I184*E184),3)</f>
        <v>0</v>
      </c>
      <c r="K184" s="67" t="n">
        <f aca="false">I184/D184</f>
        <v>0</v>
      </c>
      <c r="L184" s="70" t="n">
        <f aca="false">F184+I184</f>
        <v>0</v>
      </c>
      <c r="M184" s="71" t="n">
        <f aca="false">TRUNC((G184+J184),3)</f>
        <v>0</v>
      </c>
      <c r="N184" s="72" t="n">
        <f aca="false">H184+K184</f>
        <v>0</v>
      </c>
      <c r="O184" s="1"/>
      <c r="P184" s="19"/>
      <c r="Q184" s="74"/>
      <c r="R184" s="48"/>
      <c r="S184" s="1"/>
    </row>
    <row r="185" s="47" customFormat="true" ht="23.85" hidden="false" customHeight="false" outlineLevel="0" collapsed="false">
      <c r="A185" s="38" t="s">
        <v>327</v>
      </c>
      <c r="B185" s="75" t="s">
        <v>189</v>
      </c>
      <c r="C185" s="64" t="s">
        <v>31</v>
      </c>
      <c r="D185" s="76" t="n">
        <v>837.77</v>
      </c>
      <c r="E185" s="42" t="n">
        <v>31.3699941511393</v>
      </c>
      <c r="F185" s="65" t="n">
        <v>0</v>
      </c>
      <c r="G185" s="66" t="n">
        <f aca="false">F185*E185</f>
        <v>0</v>
      </c>
      <c r="H185" s="67" t="n">
        <f aca="false">F185/D185</f>
        <v>0</v>
      </c>
      <c r="I185" s="68"/>
      <c r="J185" s="69" t="n">
        <f aca="false">TRUNC((I185*E185),3)</f>
        <v>0</v>
      </c>
      <c r="K185" s="67" t="n">
        <f aca="false">I185/D185</f>
        <v>0</v>
      </c>
      <c r="L185" s="70" t="n">
        <f aca="false">F185+I185</f>
        <v>0</v>
      </c>
      <c r="M185" s="71" t="n">
        <f aca="false">TRUNC((G185+J185),3)</f>
        <v>0</v>
      </c>
      <c r="N185" s="72" t="n">
        <f aca="false">H185+K185</f>
        <v>0</v>
      </c>
      <c r="O185" s="1"/>
      <c r="P185" s="19"/>
      <c r="Q185" s="74"/>
      <c r="R185" s="48"/>
      <c r="S185" s="1"/>
    </row>
    <row r="186" s="47" customFormat="true" ht="23.85" hidden="false" customHeight="false" outlineLevel="0" collapsed="false">
      <c r="A186" s="38" t="s">
        <v>328</v>
      </c>
      <c r="B186" s="75" t="s">
        <v>191</v>
      </c>
      <c r="C186" s="64" t="s">
        <v>31</v>
      </c>
      <c r="D186" s="76" t="n">
        <v>841.02</v>
      </c>
      <c r="E186" s="42" t="n">
        <v>25.4599890609022</v>
      </c>
      <c r="F186" s="65" t="n">
        <v>0</v>
      </c>
      <c r="G186" s="66" t="n">
        <f aca="false">F186*E186</f>
        <v>0</v>
      </c>
      <c r="H186" s="67" t="n">
        <f aca="false">F186/D186</f>
        <v>0</v>
      </c>
      <c r="I186" s="68"/>
      <c r="J186" s="69" t="n">
        <f aca="false">TRUNC((I186*E186),3)</f>
        <v>0</v>
      </c>
      <c r="K186" s="67" t="n">
        <f aca="false">I186/D186</f>
        <v>0</v>
      </c>
      <c r="L186" s="70" t="n">
        <f aca="false">F186+I186</f>
        <v>0</v>
      </c>
      <c r="M186" s="71" t="n">
        <f aca="false">TRUNC((G186+J186),3)</f>
        <v>0</v>
      </c>
      <c r="N186" s="72" t="n">
        <f aca="false">H186+K186</f>
        <v>0</v>
      </c>
      <c r="O186" s="1"/>
      <c r="P186" s="19"/>
      <c r="Q186" s="74"/>
      <c r="R186" s="48"/>
      <c r="S186" s="1"/>
    </row>
    <row r="187" s="47" customFormat="true" ht="35.95" hidden="false" customHeight="false" outlineLevel="0" collapsed="false">
      <c r="A187" s="38" t="s">
        <v>329</v>
      </c>
      <c r="B187" s="77" t="s">
        <v>193</v>
      </c>
      <c r="C187" s="64" t="s">
        <v>31</v>
      </c>
      <c r="D187" s="76" t="n">
        <v>34.86</v>
      </c>
      <c r="E187" s="42" t="n">
        <v>33.219736087206</v>
      </c>
      <c r="F187" s="65" t="n">
        <v>0</v>
      </c>
      <c r="G187" s="66" t="n">
        <f aca="false">F187*E187</f>
        <v>0</v>
      </c>
      <c r="H187" s="67" t="n">
        <f aca="false">F187/D187</f>
        <v>0</v>
      </c>
      <c r="I187" s="68"/>
      <c r="J187" s="69" t="n">
        <f aca="false">TRUNC((I187*E187),3)</f>
        <v>0</v>
      </c>
      <c r="K187" s="67" t="n">
        <f aca="false">I187/D187</f>
        <v>0</v>
      </c>
      <c r="L187" s="70" t="n">
        <f aca="false">F187+I187</f>
        <v>0</v>
      </c>
      <c r="M187" s="71" t="n">
        <f aca="false">TRUNC((G187+J187),3)</f>
        <v>0</v>
      </c>
      <c r="N187" s="72" t="n">
        <f aca="false">H187+K187</f>
        <v>0</v>
      </c>
      <c r="O187" s="1"/>
      <c r="P187" s="19"/>
      <c r="Q187" s="74"/>
      <c r="R187" s="48"/>
      <c r="S187" s="1"/>
    </row>
    <row r="188" s="47" customFormat="true" ht="47.45" hidden="false" customHeight="false" outlineLevel="0" collapsed="false">
      <c r="A188" s="38" t="s">
        <v>330</v>
      </c>
      <c r="B188" s="75" t="s">
        <v>195</v>
      </c>
      <c r="C188" s="64" t="s">
        <v>31</v>
      </c>
      <c r="D188" s="76" t="n">
        <v>433.47</v>
      </c>
      <c r="E188" s="42" t="n">
        <v>158.779984774033</v>
      </c>
      <c r="F188" s="65" t="n">
        <v>0</v>
      </c>
      <c r="G188" s="66" t="n">
        <f aca="false">F188*E188</f>
        <v>0</v>
      </c>
      <c r="H188" s="67" t="n">
        <f aca="false">F188/D188</f>
        <v>0</v>
      </c>
      <c r="I188" s="68"/>
      <c r="J188" s="69" t="n">
        <f aca="false">TRUNC((I188*E188),3)</f>
        <v>0</v>
      </c>
      <c r="K188" s="67" t="n">
        <f aca="false">I188/D188</f>
        <v>0</v>
      </c>
      <c r="L188" s="70" t="n">
        <f aca="false">F188+I188</f>
        <v>0</v>
      </c>
      <c r="M188" s="71" t="n">
        <f aca="false">TRUNC((G188+J188),3)</f>
        <v>0</v>
      </c>
      <c r="N188" s="72" t="n">
        <f aca="false">H188+K188</f>
        <v>0</v>
      </c>
      <c r="O188" s="1"/>
      <c r="P188" s="19"/>
      <c r="Q188" s="74"/>
      <c r="R188" s="48"/>
      <c r="S188" s="1"/>
    </row>
    <row r="189" s="47" customFormat="true" ht="47.45" hidden="false" customHeight="false" outlineLevel="0" collapsed="false">
      <c r="A189" s="38" t="s">
        <v>331</v>
      </c>
      <c r="B189" s="75" t="s">
        <v>332</v>
      </c>
      <c r="C189" s="64" t="s">
        <v>31</v>
      </c>
      <c r="D189" s="76" t="n">
        <v>300</v>
      </c>
      <c r="E189" s="42" t="n">
        <v>165.42</v>
      </c>
      <c r="F189" s="65" t="n">
        <v>0</v>
      </c>
      <c r="G189" s="66" t="n">
        <f aca="false">F189*E189</f>
        <v>0</v>
      </c>
      <c r="H189" s="67" t="n">
        <f aca="false">F189/D189</f>
        <v>0</v>
      </c>
      <c r="I189" s="68"/>
      <c r="J189" s="69" t="n">
        <f aca="false">TRUNC((I189*E189),3)</f>
        <v>0</v>
      </c>
      <c r="K189" s="67" t="n">
        <f aca="false">I189/D189</f>
        <v>0</v>
      </c>
      <c r="L189" s="70" t="n">
        <f aca="false">F189+I189</f>
        <v>0</v>
      </c>
      <c r="M189" s="71" t="n">
        <f aca="false">TRUNC((G189+J189),3)</f>
        <v>0</v>
      </c>
      <c r="N189" s="72" t="n">
        <f aca="false">H189+K189</f>
        <v>0</v>
      </c>
      <c r="O189" s="1"/>
      <c r="P189" s="19"/>
      <c r="Q189" s="74"/>
      <c r="R189" s="48"/>
      <c r="S189" s="1"/>
    </row>
    <row r="190" s="47" customFormat="true" ht="23.85" hidden="false" customHeight="false" outlineLevel="0" collapsed="false">
      <c r="A190" s="38" t="s">
        <v>333</v>
      </c>
      <c r="B190" s="75" t="s">
        <v>197</v>
      </c>
      <c r="C190" s="64" t="s">
        <v>31</v>
      </c>
      <c r="D190" s="76" t="n">
        <v>484.28</v>
      </c>
      <c r="E190" s="42" t="n">
        <v>274.449987610473</v>
      </c>
      <c r="F190" s="65" t="n">
        <v>0</v>
      </c>
      <c r="G190" s="66" t="n">
        <f aca="false">F190*E190</f>
        <v>0</v>
      </c>
      <c r="H190" s="67" t="n">
        <f aca="false">F190/D190</f>
        <v>0</v>
      </c>
      <c r="I190" s="68"/>
      <c r="J190" s="69" t="n">
        <f aca="false">TRUNC((I190*E190),3)</f>
        <v>0</v>
      </c>
      <c r="K190" s="67" t="n">
        <f aca="false">I190/D190</f>
        <v>0</v>
      </c>
      <c r="L190" s="70" t="n">
        <f aca="false">F190+I190</f>
        <v>0</v>
      </c>
      <c r="M190" s="71" t="n">
        <f aca="false">TRUNC((G190+J190),3)</f>
        <v>0</v>
      </c>
      <c r="N190" s="72" t="n">
        <f aca="false">H190+K190</f>
        <v>0</v>
      </c>
      <c r="O190" s="1"/>
      <c r="P190" s="19"/>
      <c r="Q190" s="74"/>
      <c r="R190" s="48"/>
      <c r="S190" s="1"/>
    </row>
    <row r="191" s="47" customFormat="true" ht="13.8" hidden="false" customHeight="false" outlineLevel="0" collapsed="false">
      <c r="A191" s="55" t="s">
        <v>334</v>
      </c>
      <c r="B191" s="56" t="s">
        <v>199</v>
      </c>
      <c r="C191" s="57"/>
      <c r="D191" s="58"/>
      <c r="E191" s="57"/>
      <c r="F191" s="59"/>
      <c r="G191" s="57"/>
      <c r="H191" s="60"/>
      <c r="I191" s="59"/>
      <c r="J191" s="61" t="n">
        <f aca="false">SUM(J192:J198)</f>
        <v>0</v>
      </c>
      <c r="K191" s="60"/>
      <c r="L191" s="57"/>
      <c r="M191" s="61" t="n">
        <f aca="false">SUM(M192:M198)</f>
        <v>0</v>
      </c>
      <c r="N191" s="60"/>
      <c r="O191" s="1"/>
      <c r="P191" s="19"/>
      <c r="Q191" s="74"/>
      <c r="R191" s="48"/>
      <c r="S191" s="1"/>
    </row>
    <row r="192" s="47" customFormat="true" ht="35.95" hidden="false" customHeight="false" outlineLevel="0" collapsed="false">
      <c r="A192" s="38" t="s">
        <v>335</v>
      </c>
      <c r="B192" s="77" t="s">
        <v>201</v>
      </c>
      <c r="C192" s="64" t="s">
        <v>55</v>
      </c>
      <c r="D192" s="76" t="n">
        <v>73</v>
      </c>
      <c r="E192" s="42" t="n">
        <v>674.99</v>
      </c>
      <c r="F192" s="65" t="n">
        <v>0</v>
      </c>
      <c r="G192" s="66" t="n">
        <f aca="false">F192*E192</f>
        <v>0</v>
      </c>
      <c r="H192" s="67" t="n">
        <f aca="false">F192/D192</f>
        <v>0</v>
      </c>
      <c r="I192" s="68"/>
      <c r="J192" s="69" t="n">
        <f aca="false">TRUNC((I192*E192),3)</f>
        <v>0</v>
      </c>
      <c r="K192" s="67" t="n">
        <f aca="false">I192/D192</f>
        <v>0</v>
      </c>
      <c r="L192" s="70" t="n">
        <f aca="false">F192+I192</f>
        <v>0</v>
      </c>
      <c r="M192" s="71" t="n">
        <f aca="false">TRUNC((G192+J192),3)</f>
        <v>0</v>
      </c>
      <c r="N192" s="72" t="n">
        <f aca="false">H192+K192</f>
        <v>0</v>
      </c>
      <c r="O192" s="1"/>
      <c r="P192" s="19"/>
      <c r="Q192" s="74"/>
      <c r="R192" s="48"/>
      <c r="S192" s="1"/>
    </row>
    <row r="193" s="47" customFormat="true" ht="23.85" hidden="false" customHeight="false" outlineLevel="0" collapsed="false">
      <c r="A193" s="38" t="s">
        <v>336</v>
      </c>
      <c r="B193" s="75" t="s">
        <v>337</v>
      </c>
      <c r="C193" s="64" t="s">
        <v>55</v>
      </c>
      <c r="D193" s="76" t="n">
        <v>15</v>
      </c>
      <c r="E193" s="42" t="n">
        <v>834.33</v>
      </c>
      <c r="F193" s="65" t="n">
        <v>0</v>
      </c>
      <c r="G193" s="66" t="n">
        <f aca="false">F193*E193</f>
        <v>0</v>
      </c>
      <c r="H193" s="67" t="n">
        <f aca="false">F193/D193</f>
        <v>0</v>
      </c>
      <c r="I193" s="68"/>
      <c r="J193" s="69" t="n">
        <f aca="false">TRUNC((I193*E193),3)</f>
        <v>0</v>
      </c>
      <c r="K193" s="67" t="n">
        <f aca="false">I193/D193</f>
        <v>0</v>
      </c>
      <c r="L193" s="70" t="n">
        <f aca="false">F193+I193</f>
        <v>0</v>
      </c>
      <c r="M193" s="71" t="n">
        <f aca="false">TRUNC((G193+J193),3)</f>
        <v>0</v>
      </c>
      <c r="N193" s="72" t="n">
        <f aca="false">H193+K193</f>
        <v>0</v>
      </c>
      <c r="O193" s="1"/>
      <c r="P193" s="19"/>
      <c r="Q193" s="74"/>
      <c r="R193" s="48"/>
      <c r="S193" s="1"/>
    </row>
    <row r="194" s="47" customFormat="true" ht="35.95" hidden="false" customHeight="false" outlineLevel="0" collapsed="false">
      <c r="A194" s="38" t="s">
        <v>338</v>
      </c>
      <c r="B194" s="77" t="s">
        <v>203</v>
      </c>
      <c r="C194" s="64" t="s">
        <v>55</v>
      </c>
      <c r="D194" s="76" t="n">
        <v>72</v>
      </c>
      <c r="E194" s="42" t="n">
        <v>292.04</v>
      </c>
      <c r="F194" s="65" t="n">
        <v>0</v>
      </c>
      <c r="G194" s="66" t="n">
        <f aca="false">F194*E194</f>
        <v>0</v>
      </c>
      <c r="H194" s="67" t="n">
        <f aca="false">F194/D194</f>
        <v>0</v>
      </c>
      <c r="I194" s="68"/>
      <c r="J194" s="69" t="n">
        <f aca="false">TRUNC((I194*E194),3)</f>
        <v>0</v>
      </c>
      <c r="K194" s="67" t="n">
        <f aca="false">I194/D194</f>
        <v>0</v>
      </c>
      <c r="L194" s="70" t="n">
        <f aca="false">F194+I194</f>
        <v>0</v>
      </c>
      <c r="M194" s="71" t="n">
        <f aca="false">TRUNC((G194+J194),3)</f>
        <v>0</v>
      </c>
      <c r="N194" s="72" t="n">
        <f aca="false">H194+K194</f>
        <v>0</v>
      </c>
      <c r="O194" s="1"/>
      <c r="P194" s="19"/>
      <c r="Q194" s="74"/>
      <c r="R194" s="48"/>
      <c r="S194" s="1"/>
    </row>
    <row r="195" s="47" customFormat="true" ht="35.95" hidden="false" customHeight="false" outlineLevel="0" collapsed="false">
      <c r="A195" s="38" t="s">
        <v>339</v>
      </c>
      <c r="B195" s="75" t="s">
        <v>209</v>
      </c>
      <c r="C195" s="64" t="s">
        <v>55</v>
      </c>
      <c r="D195" s="76" t="n">
        <v>6</v>
      </c>
      <c r="E195" s="42" t="n">
        <v>1475.09</v>
      </c>
      <c r="F195" s="65" t="n">
        <v>0</v>
      </c>
      <c r="G195" s="66" t="n">
        <f aca="false">F195*E195</f>
        <v>0</v>
      </c>
      <c r="H195" s="67" t="n">
        <f aca="false">F195/D195</f>
        <v>0</v>
      </c>
      <c r="I195" s="68"/>
      <c r="J195" s="69" t="n">
        <f aca="false">TRUNC((I195*E195),3)</f>
        <v>0</v>
      </c>
      <c r="K195" s="67" t="n">
        <f aca="false">I195/D195</f>
        <v>0</v>
      </c>
      <c r="L195" s="70" t="n">
        <f aca="false">F195+I195</f>
        <v>0</v>
      </c>
      <c r="M195" s="71" t="n">
        <f aca="false">TRUNC((G195+J195),3)</f>
        <v>0</v>
      </c>
      <c r="N195" s="72" t="n">
        <f aca="false">H195+K195</f>
        <v>0</v>
      </c>
      <c r="O195" s="1"/>
      <c r="P195" s="19"/>
      <c r="Q195" s="74"/>
      <c r="R195" s="48"/>
      <c r="S195" s="1"/>
    </row>
    <row r="196" s="47" customFormat="true" ht="47.45" hidden="false" customHeight="false" outlineLevel="0" collapsed="false">
      <c r="A196" s="38" t="s">
        <v>340</v>
      </c>
      <c r="B196" s="75" t="s">
        <v>211</v>
      </c>
      <c r="C196" s="64" t="s">
        <v>55</v>
      </c>
      <c r="D196" s="76" t="n">
        <v>6</v>
      </c>
      <c r="E196" s="42" t="n">
        <v>1658.4</v>
      </c>
      <c r="F196" s="65" t="n">
        <v>0</v>
      </c>
      <c r="G196" s="66" t="n">
        <f aca="false">F196*E196</f>
        <v>0</v>
      </c>
      <c r="H196" s="67" t="n">
        <f aca="false">F196/D196</f>
        <v>0</v>
      </c>
      <c r="I196" s="68"/>
      <c r="J196" s="69" t="n">
        <f aca="false">TRUNC((I196*E196),3)</f>
        <v>0</v>
      </c>
      <c r="K196" s="67" t="n">
        <f aca="false">I196/D196</f>
        <v>0</v>
      </c>
      <c r="L196" s="70" t="n">
        <f aca="false">F196+I196</f>
        <v>0</v>
      </c>
      <c r="M196" s="71" t="n">
        <f aca="false">TRUNC((G196+J196),3)</f>
        <v>0</v>
      </c>
      <c r="N196" s="72" t="n">
        <f aca="false">H196+K196</f>
        <v>0</v>
      </c>
      <c r="O196" s="1"/>
      <c r="P196" s="19"/>
      <c r="Q196" s="74"/>
      <c r="R196" s="48"/>
      <c r="S196" s="1"/>
    </row>
    <row r="197" s="47" customFormat="true" ht="35.95" hidden="false" customHeight="false" outlineLevel="0" collapsed="false">
      <c r="A197" s="38" t="s">
        <v>341</v>
      </c>
      <c r="B197" s="75" t="s">
        <v>342</v>
      </c>
      <c r="C197" s="64" t="s">
        <v>55</v>
      </c>
      <c r="D197" s="76" t="n">
        <v>1</v>
      </c>
      <c r="E197" s="42" t="n">
        <v>628.54</v>
      </c>
      <c r="F197" s="65" t="n">
        <v>0</v>
      </c>
      <c r="G197" s="66" t="n">
        <f aca="false">F197*E197</f>
        <v>0</v>
      </c>
      <c r="H197" s="67" t="n">
        <f aca="false">F197/D197</f>
        <v>0</v>
      </c>
      <c r="I197" s="68"/>
      <c r="J197" s="69" t="n">
        <f aca="false">TRUNC((I197*E197),3)</f>
        <v>0</v>
      </c>
      <c r="K197" s="67" t="n">
        <f aca="false">I197/D197</f>
        <v>0</v>
      </c>
      <c r="L197" s="70" t="n">
        <f aca="false">F197+I197</f>
        <v>0</v>
      </c>
      <c r="M197" s="71" t="n">
        <f aca="false">TRUNC((G197+J197),3)</f>
        <v>0</v>
      </c>
      <c r="N197" s="72" t="n">
        <f aca="false">H197+K197</f>
        <v>0</v>
      </c>
      <c r="O197" s="1"/>
      <c r="P197" s="19"/>
      <c r="Q197" s="74"/>
      <c r="R197" s="48"/>
      <c r="S197" s="1"/>
    </row>
    <row r="198" s="47" customFormat="true" ht="23.85" hidden="false" customHeight="false" outlineLevel="0" collapsed="false">
      <c r="A198" s="38" t="s">
        <v>343</v>
      </c>
      <c r="B198" s="75" t="s">
        <v>207</v>
      </c>
      <c r="C198" s="64" t="s">
        <v>55</v>
      </c>
      <c r="D198" s="76" t="n">
        <v>1</v>
      </c>
      <c r="E198" s="42" t="n">
        <v>2273.48</v>
      </c>
      <c r="F198" s="65" t="n">
        <v>0</v>
      </c>
      <c r="G198" s="66" t="n">
        <f aca="false">F198*E198</f>
        <v>0</v>
      </c>
      <c r="H198" s="67" t="n">
        <f aca="false">F198/D198</f>
        <v>0</v>
      </c>
      <c r="I198" s="68"/>
      <c r="J198" s="69" t="n">
        <f aca="false">TRUNC((I198*E198),3)</f>
        <v>0</v>
      </c>
      <c r="K198" s="67" t="n">
        <f aca="false">I198/D198</f>
        <v>0</v>
      </c>
      <c r="L198" s="70" t="n">
        <f aca="false">F198+I198</f>
        <v>0</v>
      </c>
      <c r="M198" s="71" t="n">
        <f aca="false">TRUNC((G198+J198),3)</f>
        <v>0</v>
      </c>
      <c r="N198" s="72" t="n">
        <f aca="false">H198+K198</f>
        <v>0</v>
      </c>
      <c r="O198" s="1"/>
      <c r="P198" s="19"/>
      <c r="Q198" s="74"/>
      <c r="R198" s="48"/>
      <c r="S198" s="1"/>
    </row>
    <row r="199" s="47" customFormat="true" ht="13.8" hidden="false" customHeight="false" outlineLevel="0" collapsed="false">
      <c r="A199" s="55" t="s">
        <v>344</v>
      </c>
      <c r="B199" s="56" t="s">
        <v>213</v>
      </c>
      <c r="C199" s="57"/>
      <c r="D199" s="58"/>
      <c r="E199" s="57"/>
      <c r="F199" s="59"/>
      <c r="G199" s="57"/>
      <c r="H199" s="60"/>
      <c r="I199" s="59"/>
      <c r="J199" s="61" t="n">
        <f aca="false">SUM(J200:J207)</f>
        <v>0</v>
      </c>
      <c r="K199" s="60"/>
      <c r="L199" s="57"/>
      <c r="M199" s="61" t="n">
        <f aca="false">SUM(M200:M207)</f>
        <v>0</v>
      </c>
      <c r="N199" s="60"/>
      <c r="O199" s="1"/>
      <c r="P199" s="19"/>
      <c r="Q199" s="74"/>
      <c r="R199" s="48"/>
      <c r="S199" s="1"/>
    </row>
    <row r="200" s="47" customFormat="true" ht="23.85" hidden="false" customHeight="false" outlineLevel="0" collapsed="false">
      <c r="A200" s="38" t="s">
        <v>345</v>
      </c>
      <c r="B200" s="80" t="s">
        <v>346</v>
      </c>
      <c r="C200" s="63" t="s">
        <v>55</v>
      </c>
      <c r="D200" s="64" t="n">
        <v>16</v>
      </c>
      <c r="E200" s="42" t="n">
        <v>219.51</v>
      </c>
      <c r="F200" s="65" t="n">
        <v>0</v>
      </c>
      <c r="G200" s="66" t="n">
        <f aca="false">F200*E200</f>
        <v>0</v>
      </c>
      <c r="H200" s="67" t="n">
        <f aca="false">F200/D200</f>
        <v>0</v>
      </c>
      <c r="I200" s="68"/>
      <c r="J200" s="69" t="n">
        <f aca="false">TRUNC((I200*E200),3)</f>
        <v>0</v>
      </c>
      <c r="K200" s="67" t="n">
        <f aca="false">I200/D200</f>
        <v>0</v>
      </c>
      <c r="L200" s="70" t="n">
        <f aca="false">F200+I200</f>
        <v>0</v>
      </c>
      <c r="M200" s="71" t="n">
        <f aca="false">TRUNC((G200+J200),3)</f>
        <v>0</v>
      </c>
      <c r="N200" s="72" t="n">
        <f aca="false">H200+K200</f>
        <v>0</v>
      </c>
      <c r="O200" s="1"/>
      <c r="P200" s="19"/>
      <c r="Q200" s="74"/>
      <c r="R200" s="48"/>
      <c r="S200" s="1"/>
    </row>
    <row r="201" s="47" customFormat="true" ht="23.85" hidden="false" customHeight="false" outlineLevel="0" collapsed="false">
      <c r="A201" s="38" t="s">
        <v>347</v>
      </c>
      <c r="B201" s="80" t="s">
        <v>348</v>
      </c>
      <c r="C201" s="63" t="s">
        <v>55</v>
      </c>
      <c r="D201" s="64" t="n">
        <v>6</v>
      </c>
      <c r="E201" s="42" t="n">
        <v>560.15</v>
      </c>
      <c r="F201" s="65" t="n">
        <v>0</v>
      </c>
      <c r="G201" s="66" t="n">
        <f aca="false">F201*E201</f>
        <v>0</v>
      </c>
      <c r="H201" s="67" t="n">
        <f aca="false">F201/D201</f>
        <v>0</v>
      </c>
      <c r="I201" s="68"/>
      <c r="J201" s="69" t="n">
        <f aca="false">TRUNC((I201*E201),3)</f>
        <v>0</v>
      </c>
      <c r="K201" s="67" t="n">
        <f aca="false">I201/D201</f>
        <v>0</v>
      </c>
      <c r="L201" s="70" t="n">
        <f aca="false">F201+I201</f>
        <v>0</v>
      </c>
      <c r="M201" s="71" t="n">
        <f aca="false">TRUNC((G201+J201),3)</f>
        <v>0</v>
      </c>
      <c r="N201" s="72" t="n">
        <f aca="false">H201+K201</f>
        <v>0</v>
      </c>
      <c r="O201" s="1"/>
      <c r="P201" s="19"/>
      <c r="Q201" s="74"/>
      <c r="R201" s="48"/>
      <c r="S201" s="1"/>
    </row>
    <row r="202" s="47" customFormat="true" ht="23.85" hidden="false" customHeight="false" outlineLevel="0" collapsed="false">
      <c r="A202" s="38" t="s">
        <v>349</v>
      </c>
      <c r="B202" s="80" t="s">
        <v>215</v>
      </c>
      <c r="C202" s="63" t="s">
        <v>55</v>
      </c>
      <c r="D202" s="64" t="n">
        <v>82</v>
      </c>
      <c r="E202" s="42" t="n">
        <v>239</v>
      </c>
      <c r="F202" s="65" t="n">
        <v>0</v>
      </c>
      <c r="G202" s="66" t="n">
        <f aca="false">F202*E202</f>
        <v>0</v>
      </c>
      <c r="H202" s="67" t="n">
        <f aca="false">F202/D202</f>
        <v>0</v>
      </c>
      <c r="I202" s="68"/>
      <c r="J202" s="69" t="n">
        <f aca="false">TRUNC((I202*E202),3)</f>
        <v>0</v>
      </c>
      <c r="K202" s="67" t="n">
        <f aca="false">I202/D202</f>
        <v>0</v>
      </c>
      <c r="L202" s="70" t="n">
        <f aca="false">F202+I202</f>
        <v>0</v>
      </c>
      <c r="M202" s="71" t="n">
        <f aca="false">TRUNC((G202+J202),3)</f>
        <v>0</v>
      </c>
      <c r="N202" s="72" t="n">
        <f aca="false">H202+K202</f>
        <v>0</v>
      </c>
      <c r="O202" s="1"/>
      <c r="P202" s="19"/>
      <c r="Q202" s="74"/>
      <c r="R202" s="48"/>
      <c r="S202" s="1"/>
    </row>
    <row r="203" s="47" customFormat="true" ht="13.8" hidden="false" customHeight="false" outlineLevel="0" collapsed="false">
      <c r="A203" s="38" t="s">
        <v>350</v>
      </c>
      <c r="B203" s="80" t="s">
        <v>217</v>
      </c>
      <c r="C203" s="63" t="s">
        <v>55</v>
      </c>
      <c r="D203" s="64" t="n">
        <v>1</v>
      </c>
      <c r="E203" s="42" t="n">
        <v>135.1</v>
      </c>
      <c r="F203" s="65" t="n">
        <v>0</v>
      </c>
      <c r="G203" s="66" t="n">
        <f aca="false">F203*E203</f>
        <v>0</v>
      </c>
      <c r="H203" s="67" t="n">
        <f aca="false">F203/D203</f>
        <v>0</v>
      </c>
      <c r="I203" s="68"/>
      <c r="J203" s="69" t="n">
        <f aca="false">TRUNC((I203*E203),3)</f>
        <v>0</v>
      </c>
      <c r="K203" s="67" t="n">
        <f aca="false">I203/D203</f>
        <v>0</v>
      </c>
      <c r="L203" s="70" t="n">
        <f aca="false">F203+I203</f>
        <v>0</v>
      </c>
      <c r="M203" s="71" t="n">
        <f aca="false">TRUNC((G203+J203),3)</f>
        <v>0</v>
      </c>
      <c r="N203" s="72" t="n">
        <f aca="false">H203+K203</f>
        <v>0</v>
      </c>
      <c r="O203" s="1"/>
      <c r="P203" s="19"/>
      <c r="Q203" s="74"/>
      <c r="R203" s="48"/>
      <c r="S203" s="1"/>
    </row>
    <row r="204" s="47" customFormat="true" ht="23.85" hidden="false" customHeight="false" outlineLevel="0" collapsed="false">
      <c r="A204" s="38" t="s">
        <v>351</v>
      </c>
      <c r="B204" s="80" t="s">
        <v>219</v>
      </c>
      <c r="C204" s="63" t="s">
        <v>55</v>
      </c>
      <c r="D204" s="64" t="n">
        <v>1</v>
      </c>
      <c r="E204" s="42" t="n">
        <v>27.81</v>
      </c>
      <c r="F204" s="65" t="n">
        <v>0</v>
      </c>
      <c r="G204" s="66" t="n">
        <f aca="false">F204*E204</f>
        <v>0</v>
      </c>
      <c r="H204" s="67" t="n">
        <f aca="false">F204/D204</f>
        <v>0</v>
      </c>
      <c r="I204" s="68"/>
      <c r="J204" s="69" t="n">
        <f aca="false">TRUNC((I204*E204),3)</f>
        <v>0</v>
      </c>
      <c r="K204" s="67" t="n">
        <f aca="false">I204/D204</f>
        <v>0</v>
      </c>
      <c r="L204" s="70" t="n">
        <f aca="false">F204+I204</f>
        <v>0</v>
      </c>
      <c r="M204" s="71" t="n">
        <f aca="false">TRUNC((G204+J204),3)</f>
        <v>0</v>
      </c>
      <c r="N204" s="72" t="n">
        <f aca="false">H204+K204</f>
        <v>0</v>
      </c>
      <c r="O204" s="1"/>
      <c r="P204" s="19"/>
      <c r="Q204" s="74"/>
      <c r="R204" s="48"/>
      <c r="S204" s="1"/>
    </row>
    <row r="205" s="47" customFormat="true" ht="13.8" hidden="false" customHeight="false" outlineLevel="0" collapsed="false">
      <c r="A205" s="38" t="s">
        <v>352</v>
      </c>
      <c r="B205" s="80" t="s">
        <v>221</v>
      </c>
      <c r="C205" s="63" t="s">
        <v>55</v>
      </c>
      <c r="D205" s="64" t="n">
        <v>1</v>
      </c>
      <c r="E205" s="42" t="n">
        <v>11.34</v>
      </c>
      <c r="F205" s="65" t="n">
        <v>0</v>
      </c>
      <c r="G205" s="66" t="n">
        <f aca="false">F205*E205</f>
        <v>0</v>
      </c>
      <c r="H205" s="67" t="n">
        <f aca="false">F205/D205</f>
        <v>0</v>
      </c>
      <c r="I205" s="68"/>
      <c r="J205" s="69" t="n">
        <f aca="false">TRUNC((I205*E205),3)</f>
        <v>0</v>
      </c>
      <c r="K205" s="67" t="n">
        <f aca="false">I205/D205</f>
        <v>0</v>
      </c>
      <c r="L205" s="70" t="n">
        <f aca="false">F205+I205</f>
        <v>0</v>
      </c>
      <c r="M205" s="71" t="n">
        <f aca="false">TRUNC((G205+J205),3)</f>
        <v>0</v>
      </c>
      <c r="N205" s="72" t="n">
        <f aca="false">H205+K205</f>
        <v>0</v>
      </c>
      <c r="O205" s="1"/>
      <c r="P205" s="19"/>
      <c r="Q205" s="74"/>
      <c r="R205" s="48"/>
      <c r="S205" s="1"/>
    </row>
    <row r="206" s="47" customFormat="true" ht="13.8" hidden="false" customHeight="false" outlineLevel="0" collapsed="false">
      <c r="A206" s="38" t="s">
        <v>353</v>
      </c>
      <c r="B206" s="80" t="s">
        <v>223</v>
      </c>
      <c r="C206" s="63" t="s">
        <v>55</v>
      </c>
      <c r="D206" s="64" t="n">
        <v>1</v>
      </c>
      <c r="E206" s="42" t="n">
        <v>131.56</v>
      </c>
      <c r="F206" s="65" t="n">
        <v>0</v>
      </c>
      <c r="G206" s="66" t="n">
        <f aca="false">F206*E206</f>
        <v>0</v>
      </c>
      <c r="H206" s="67" t="n">
        <f aca="false">F206/D206</f>
        <v>0</v>
      </c>
      <c r="I206" s="68"/>
      <c r="J206" s="69" t="n">
        <f aca="false">TRUNC((I206*E206),3)</f>
        <v>0</v>
      </c>
      <c r="K206" s="67" t="n">
        <f aca="false">I206/D206</f>
        <v>0</v>
      </c>
      <c r="L206" s="70" t="n">
        <f aca="false">F206+I206</f>
        <v>0</v>
      </c>
      <c r="M206" s="71" t="n">
        <f aca="false">TRUNC((G206+J206),3)</f>
        <v>0</v>
      </c>
      <c r="N206" s="72" t="n">
        <f aca="false">H206+K206</f>
        <v>0</v>
      </c>
      <c r="O206" s="1"/>
      <c r="P206" s="19"/>
      <c r="Q206" s="74"/>
      <c r="R206" s="48"/>
      <c r="S206" s="1"/>
    </row>
    <row r="207" s="47" customFormat="true" ht="13.8" hidden="false" customHeight="false" outlineLevel="0" collapsed="false">
      <c r="A207" s="38" t="s">
        <v>354</v>
      </c>
      <c r="B207" s="80" t="s">
        <v>227</v>
      </c>
      <c r="C207" s="63" t="s">
        <v>55</v>
      </c>
      <c r="D207" s="64" t="n">
        <v>1</v>
      </c>
      <c r="E207" s="42" t="n">
        <v>140.8</v>
      </c>
      <c r="F207" s="65" t="n">
        <v>0</v>
      </c>
      <c r="G207" s="66" t="n">
        <f aca="false">F207*E207</f>
        <v>0</v>
      </c>
      <c r="H207" s="67" t="n">
        <f aca="false">F207/D207</f>
        <v>0</v>
      </c>
      <c r="I207" s="68"/>
      <c r="J207" s="69" t="n">
        <f aca="false">TRUNC((I207*E207),3)</f>
        <v>0</v>
      </c>
      <c r="K207" s="67" t="n">
        <f aca="false">I207/D207</f>
        <v>0</v>
      </c>
      <c r="L207" s="70" t="n">
        <f aca="false">F207+I207</f>
        <v>0</v>
      </c>
      <c r="M207" s="71" t="n">
        <f aca="false">TRUNC((G207+J207),3)</f>
        <v>0</v>
      </c>
      <c r="N207" s="72" t="n">
        <f aca="false">H207+K207</f>
        <v>0</v>
      </c>
      <c r="O207" s="1"/>
      <c r="P207" s="19"/>
      <c r="Q207" s="74"/>
      <c r="R207" s="48"/>
      <c r="S207" s="1"/>
    </row>
    <row r="208" s="47" customFormat="true" ht="13.8" hidden="false" customHeight="false" outlineLevel="0" collapsed="false">
      <c r="A208" s="55" t="s">
        <v>355</v>
      </c>
      <c r="B208" s="56" t="s">
        <v>229</v>
      </c>
      <c r="C208" s="57"/>
      <c r="D208" s="58"/>
      <c r="E208" s="57"/>
      <c r="F208" s="59"/>
      <c r="G208" s="57"/>
      <c r="H208" s="60"/>
      <c r="I208" s="59"/>
      <c r="J208" s="61" t="n">
        <f aca="false">SUM(J209:J231)</f>
        <v>0</v>
      </c>
      <c r="K208" s="60"/>
      <c r="L208" s="57"/>
      <c r="M208" s="61" t="n">
        <f aca="false">SUM(M209:M231)</f>
        <v>0</v>
      </c>
      <c r="N208" s="60"/>
      <c r="O208" s="1"/>
      <c r="P208" s="19"/>
      <c r="Q208" s="74"/>
      <c r="R208" s="48"/>
      <c r="S208" s="1"/>
    </row>
    <row r="209" s="47" customFormat="true" ht="23.85" hidden="false" customHeight="false" outlineLevel="0" collapsed="false">
      <c r="A209" s="38" t="s">
        <v>356</v>
      </c>
      <c r="B209" s="78" t="s">
        <v>233</v>
      </c>
      <c r="C209" s="64" t="s">
        <v>55</v>
      </c>
      <c r="D209" s="64" t="n">
        <v>1</v>
      </c>
      <c r="E209" s="42" t="n">
        <v>542.06</v>
      </c>
      <c r="F209" s="65" t="n">
        <v>0</v>
      </c>
      <c r="G209" s="66" t="n">
        <f aca="false">F209*E209</f>
        <v>0</v>
      </c>
      <c r="H209" s="67" t="n">
        <f aca="false">F209/D209</f>
        <v>0</v>
      </c>
      <c r="I209" s="68"/>
      <c r="J209" s="69" t="n">
        <f aca="false">TRUNC((I209*E209),3)</f>
        <v>0</v>
      </c>
      <c r="K209" s="67" t="n">
        <f aca="false">I209/D209</f>
        <v>0</v>
      </c>
      <c r="L209" s="70" t="n">
        <f aca="false">F209+I209</f>
        <v>0</v>
      </c>
      <c r="M209" s="71" t="n">
        <f aca="false">TRUNC((G209+J209),3)</f>
        <v>0</v>
      </c>
      <c r="N209" s="72" t="n">
        <f aca="false">H209+K209</f>
        <v>0</v>
      </c>
      <c r="O209" s="1"/>
      <c r="P209" s="19"/>
      <c r="Q209" s="74"/>
      <c r="R209" s="48"/>
      <c r="S209" s="1"/>
    </row>
    <row r="210" s="47" customFormat="true" ht="47.45" hidden="false" customHeight="false" outlineLevel="0" collapsed="false">
      <c r="A210" s="38" t="s">
        <v>357</v>
      </c>
      <c r="B210" s="78" t="s">
        <v>358</v>
      </c>
      <c r="C210" s="64" t="s">
        <v>55</v>
      </c>
      <c r="D210" s="64" t="n">
        <v>1</v>
      </c>
      <c r="E210" s="42" t="n">
        <v>725.63</v>
      </c>
      <c r="F210" s="65" t="n">
        <v>0</v>
      </c>
      <c r="G210" s="66" t="n">
        <f aca="false">F210*E210</f>
        <v>0</v>
      </c>
      <c r="H210" s="67" t="n">
        <f aca="false">F210/D210</f>
        <v>0</v>
      </c>
      <c r="I210" s="68"/>
      <c r="J210" s="69" t="n">
        <f aca="false">TRUNC((I210*E210),3)</f>
        <v>0</v>
      </c>
      <c r="K210" s="67" t="n">
        <f aca="false">I210/D210</f>
        <v>0</v>
      </c>
      <c r="L210" s="70" t="n">
        <f aca="false">F210+I210</f>
        <v>0</v>
      </c>
      <c r="M210" s="71" t="n">
        <f aca="false">TRUNC((G210+J210),3)</f>
        <v>0</v>
      </c>
      <c r="N210" s="72" t="n">
        <f aca="false">H210+K210</f>
        <v>0</v>
      </c>
      <c r="O210" s="1"/>
      <c r="P210" s="19"/>
      <c r="Q210" s="74"/>
      <c r="R210" s="48"/>
      <c r="S210" s="1"/>
    </row>
    <row r="211" s="47" customFormat="true" ht="23.85" hidden="false" customHeight="false" outlineLevel="0" collapsed="false">
      <c r="A211" s="38" t="s">
        <v>359</v>
      </c>
      <c r="B211" s="78" t="s">
        <v>360</v>
      </c>
      <c r="C211" s="64" t="s">
        <v>55</v>
      </c>
      <c r="D211" s="64" t="n">
        <v>2</v>
      </c>
      <c r="E211" s="42" t="n">
        <v>106.04</v>
      </c>
      <c r="F211" s="65" t="n">
        <v>0</v>
      </c>
      <c r="G211" s="66" t="n">
        <f aca="false">F211*E211</f>
        <v>0</v>
      </c>
      <c r="H211" s="67" t="n">
        <f aca="false">F211/D211</f>
        <v>0</v>
      </c>
      <c r="I211" s="68"/>
      <c r="J211" s="69" t="n">
        <f aca="false">TRUNC((I211*E211),3)</f>
        <v>0</v>
      </c>
      <c r="K211" s="67" t="n">
        <f aca="false">I211/D211</f>
        <v>0</v>
      </c>
      <c r="L211" s="70" t="n">
        <f aca="false">F211+I211</f>
        <v>0</v>
      </c>
      <c r="M211" s="71" t="n">
        <f aca="false">TRUNC((G211+J211),3)</f>
        <v>0</v>
      </c>
      <c r="N211" s="72" t="n">
        <f aca="false">H211+K211</f>
        <v>0</v>
      </c>
      <c r="O211" s="1"/>
      <c r="P211" s="19"/>
      <c r="Q211" s="74"/>
      <c r="R211" s="48"/>
      <c r="S211" s="1"/>
    </row>
    <row r="212" s="47" customFormat="true" ht="23.85" hidden="false" customHeight="false" outlineLevel="0" collapsed="false">
      <c r="A212" s="38" t="s">
        <v>361</v>
      </c>
      <c r="B212" s="78" t="s">
        <v>239</v>
      </c>
      <c r="C212" s="64" t="s">
        <v>55</v>
      </c>
      <c r="D212" s="64" t="n">
        <v>1</v>
      </c>
      <c r="E212" s="42" t="n">
        <v>186.03</v>
      </c>
      <c r="F212" s="65" t="n">
        <v>0</v>
      </c>
      <c r="G212" s="66" t="n">
        <f aca="false">F212*E212</f>
        <v>0</v>
      </c>
      <c r="H212" s="67" t="n">
        <f aca="false">F212/D212</f>
        <v>0</v>
      </c>
      <c r="I212" s="68"/>
      <c r="J212" s="69" t="n">
        <f aca="false">TRUNC((I212*E212),3)</f>
        <v>0</v>
      </c>
      <c r="K212" s="67" t="n">
        <f aca="false">I212/D212</f>
        <v>0</v>
      </c>
      <c r="L212" s="70" t="n">
        <f aca="false">F212+I212</f>
        <v>0</v>
      </c>
      <c r="M212" s="71" t="n">
        <f aca="false">TRUNC((G212+J212),3)</f>
        <v>0</v>
      </c>
      <c r="N212" s="72" t="n">
        <f aca="false">H212+K212</f>
        <v>0</v>
      </c>
      <c r="O212" s="1"/>
      <c r="P212" s="19"/>
      <c r="Q212" s="74"/>
      <c r="R212" s="48"/>
      <c r="S212" s="1"/>
    </row>
    <row r="213" s="47" customFormat="true" ht="23.85" hidden="false" customHeight="false" outlineLevel="0" collapsed="false">
      <c r="A213" s="38" t="s">
        <v>362</v>
      </c>
      <c r="B213" s="78" t="s">
        <v>244</v>
      </c>
      <c r="C213" s="64" t="s">
        <v>55</v>
      </c>
      <c r="D213" s="64" t="n">
        <v>2</v>
      </c>
      <c r="E213" s="42" t="n">
        <v>26.75</v>
      </c>
      <c r="F213" s="65" t="n">
        <v>0</v>
      </c>
      <c r="G213" s="66" t="n">
        <f aca="false">F213*E213</f>
        <v>0</v>
      </c>
      <c r="H213" s="67" t="n">
        <f aca="false">F213/D213</f>
        <v>0</v>
      </c>
      <c r="I213" s="68"/>
      <c r="J213" s="69" t="n">
        <f aca="false">TRUNC((I213*E213),3)</f>
        <v>0</v>
      </c>
      <c r="K213" s="67" t="n">
        <f aca="false">I213/D213</f>
        <v>0</v>
      </c>
      <c r="L213" s="70" t="n">
        <f aca="false">F213+I213</f>
        <v>0</v>
      </c>
      <c r="M213" s="71" t="n">
        <f aca="false">TRUNC((G213+J213),3)</f>
        <v>0</v>
      </c>
      <c r="N213" s="72" t="n">
        <f aca="false">H213+K213</f>
        <v>0</v>
      </c>
      <c r="O213" s="1"/>
      <c r="P213" s="19"/>
      <c r="Q213" s="74"/>
      <c r="R213" s="48"/>
      <c r="S213" s="1"/>
    </row>
    <row r="214" s="47" customFormat="true" ht="23.85" hidden="false" customHeight="false" outlineLevel="0" collapsed="false">
      <c r="A214" s="38" t="s">
        <v>363</v>
      </c>
      <c r="B214" s="78" t="s">
        <v>244</v>
      </c>
      <c r="C214" s="64" t="s">
        <v>55</v>
      </c>
      <c r="D214" s="64" t="n">
        <v>2</v>
      </c>
      <c r="E214" s="42" t="n">
        <v>26.75</v>
      </c>
      <c r="F214" s="65" t="n">
        <v>0</v>
      </c>
      <c r="G214" s="66" t="n">
        <f aca="false">F214*E214</f>
        <v>0</v>
      </c>
      <c r="H214" s="67" t="n">
        <f aca="false">F214/D214</f>
        <v>0</v>
      </c>
      <c r="I214" s="68"/>
      <c r="J214" s="69" t="n">
        <f aca="false">TRUNC((I214*E214),3)</f>
        <v>0</v>
      </c>
      <c r="K214" s="67" t="n">
        <f aca="false">I214/D214</f>
        <v>0</v>
      </c>
      <c r="L214" s="70" t="n">
        <f aca="false">F214+I214</f>
        <v>0</v>
      </c>
      <c r="M214" s="71" t="n">
        <f aca="false">TRUNC((G214+J214),3)</f>
        <v>0</v>
      </c>
      <c r="N214" s="72" t="n">
        <f aca="false">H214+K214</f>
        <v>0</v>
      </c>
      <c r="O214" s="1"/>
      <c r="P214" s="19"/>
      <c r="Q214" s="74"/>
      <c r="R214" s="48"/>
      <c r="S214" s="1"/>
    </row>
    <row r="215" s="47" customFormat="true" ht="23.85" hidden="false" customHeight="false" outlineLevel="0" collapsed="false">
      <c r="A215" s="38" t="s">
        <v>364</v>
      </c>
      <c r="B215" s="78" t="s">
        <v>365</v>
      </c>
      <c r="C215" s="64" t="s">
        <v>55</v>
      </c>
      <c r="D215" s="64" t="n">
        <v>2</v>
      </c>
      <c r="E215" s="42" t="n">
        <v>154.16</v>
      </c>
      <c r="F215" s="65" t="n">
        <v>0</v>
      </c>
      <c r="G215" s="66" t="n">
        <f aca="false">F215*E215</f>
        <v>0</v>
      </c>
      <c r="H215" s="67" t="n">
        <f aca="false">F215/D215</f>
        <v>0</v>
      </c>
      <c r="I215" s="68"/>
      <c r="J215" s="69" t="n">
        <f aca="false">TRUNC((I215*E215),3)</f>
        <v>0</v>
      </c>
      <c r="K215" s="67" t="n">
        <f aca="false">I215/D215</f>
        <v>0</v>
      </c>
      <c r="L215" s="70" t="n">
        <f aca="false">F215+I215</f>
        <v>0</v>
      </c>
      <c r="M215" s="71" t="n">
        <f aca="false">TRUNC((G215+J215),3)</f>
        <v>0</v>
      </c>
      <c r="N215" s="72" t="n">
        <f aca="false">H215+K215</f>
        <v>0</v>
      </c>
      <c r="O215" s="1"/>
      <c r="P215" s="19"/>
      <c r="Q215" s="74"/>
      <c r="R215" s="48"/>
      <c r="S215" s="1"/>
    </row>
    <row r="216" s="47" customFormat="true" ht="23.85" hidden="false" customHeight="false" outlineLevel="0" collapsed="false">
      <c r="A216" s="38" t="s">
        <v>366</v>
      </c>
      <c r="B216" s="78" t="s">
        <v>239</v>
      </c>
      <c r="C216" s="64" t="s">
        <v>55</v>
      </c>
      <c r="D216" s="64" t="n">
        <v>1</v>
      </c>
      <c r="E216" s="42" t="n">
        <v>186.03</v>
      </c>
      <c r="F216" s="65" t="n">
        <v>0</v>
      </c>
      <c r="G216" s="66" t="n">
        <f aca="false">F216*E216</f>
        <v>0</v>
      </c>
      <c r="H216" s="67" t="n">
        <f aca="false">F216/D216</f>
        <v>0</v>
      </c>
      <c r="I216" s="68"/>
      <c r="J216" s="69" t="n">
        <f aca="false">TRUNC((I216*E216),3)</f>
        <v>0</v>
      </c>
      <c r="K216" s="67" t="n">
        <f aca="false">I216/D216</f>
        <v>0</v>
      </c>
      <c r="L216" s="70" t="n">
        <f aca="false">F216+I216</f>
        <v>0</v>
      </c>
      <c r="M216" s="71" t="n">
        <f aca="false">TRUNC((G216+J216),3)</f>
        <v>0</v>
      </c>
      <c r="N216" s="72" t="n">
        <f aca="false">H216+K216</f>
        <v>0</v>
      </c>
      <c r="O216" s="1"/>
      <c r="P216" s="19"/>
      <c r="Q216" s="74"/>
      <c r="R216" s="48"/>
      <c r="S216" s="1"/>
    </row>
    <row r="217" s="47" customFormat="true" ht="23.85" hidden="false" customHeight="false" outlineLevel="0" collapsed="false">
      <c r="A217" s="38" t="s">
        <v>367</v>
      </c>
      <c r="B217" s="78" t="s">
        <v>244</v>
      </c>
      <c r="C217" s="64" t="s">
        <v>55</v>
      </c>
      <c r="D217" s="64" t="n">
        <v>1</v>
      </c>
      <c r="E217" s="42" t="n">
        <v>26.75</v>
      </c>
      <c r="F217" s="65" t="n">
        <v>0</v>
      </c>
      <c r="G217" s="66" t="n">
        <f aca="false">F217*E217</f>
        <v>0</v>
      </c>
      <c r="H217" s="67" t="n">
        <f aca="false">F217/D217</f>
        <v>0</v>
      </c>
      <c r="I217" s="68"/>
      <c r="J217" s="69" t="n">
        <f aca="false">TRUNC((I217*E217),3)</f>
        <v>0</v>
      </c>
      <c r="K217" s="67" t="n">
        <f aca="false">I217/D217</f>
        <v>0</v>
      </c>
      <c r="L217" s="70" t="n">
        <f aca="false">F217+I217</f>
        <v>0</v>
      </c>
      <c r="M217" s="71" t="n">
        <f aca="false">TRUNC((G217+J217),3)</f>
        <v>0</v>
      </c>
      <c r="N217" s="72" t="n">
        <f aca="false">H217+K217</f>
        <v>0</v>
      </c>
      <c r="O217" s="1"/>
      <c r="P217" s="19"/>
      <c r="Q217" s="74"/>
      <c r="R217" s="48"/>
      <c r="S217" s="1"/>
    </row>
    <row r="218" s="47" customFormat="true" ht="23.85" hidden="false" customHeight="false" outlineLevel="0" collapsed="false">
      <c r="A218" s="38" t="s">
        <v>368</v>
      </c>
      <c r="B218" s="78" t="s">
        <v>241</v>
      </c>
      <c r="C218" s="64" t="s">
        <v>55</v>
      </c>
      <c r="D218" s="64" t="n">
        <v>1</v>
      </c>
      <c r="E218" s="42" t="n">
        <v>26.75</v>
      </c>
      <c r="F218" s="65" t="n">
        <v>0</v>
      </c>
      <c r="G218" s="66" t="n">
        <f aca="false">F218*E218</f>
        <v>0</v>
      </c>
      <c r="H218" s="67" t="n">
        <f aca="false">F218/D218</f>
        <v>0</v>
      </c>
      <c r="I218" s="68"/>
      <c r="J218" s="69" t="n">
        <f aca="false">TRUNC((I218*E218),3)</f>
        <v>0</v>
      </c>
      <c r="K218" s="67" t="n">
        <f aca="false">I218/D218</f>
        <v>0</v>
      </c>
      <c r="L218" s="70" t="n">
        <f aca="false">F218+I218</f>
        <v>0</v>
      </c>
      <c r="M218" s="71" t="n">
        <f aca="false">TRUNC((G218+J218),3)</f>
        <v>0</v>
      </c>
      <c r="N218" s="72" t="n">
        <f aca="false">H218+K218</f>
        <v>0</v>
      </c>
      <c r="O218" s="1"/>
      <c r="P218" s="19"/>
      <c r="Q218" s="74"/>
      <c r="R218" s="48"/>
      <c r="S218" s="1"/>
    </row>
    <row r="219" s="47" customFormat="true" ht="23.85" hidden="false" customHeight="false" outlineLevel="0" collapsed="false">
      <c r="A219" s="38" t="s">
        <v>369</v>
      </c>
      <c r="B219" s="78" t="s">
        <v>253</v>
      </c>
      <c r="C219" s="64" t="s">
        <v>55</v>
      </c>
      <c r="D219" s="64" t="n">
        <v>1</v>
      </c>
      <c r="E219" s="42" t="n">
        <v>26.75</v>
      </c>
      <c r="F219" s="65" t="n">
        <v>0</v>
      </c>
      <c r="G219" s="66" t="n">
        <f aca="false">F219*E219</f>
        <v>0</v>
      </c>
      <c r="H219" s="67" t="n">
        <f aca="false">F219/D219</f>
        <v>0</v>
      </c>
      <c r="I219" s="68"/>
      <c r="J219" s="69" t="n">
        <f aca="false">TRUNC((I219*E219),3)</f>
        <v>0</v>
      </c>
      <c r="K219" s="67" t="n">
        <f aca="false">I219/D219</f>
        <v>0</v>
      </c>
      <c r="L219" s="70" t="n">
        <f aca="false">F219+I219</f>
        <v>0</v>
      </c>
      <c r="M219" s="71" t="n">
        <f aca="false">TRUNC((G219+J219),3)</f>
        <v>0</v>
      </c>
      <c r="N219" s="72" t="n">
        <f aca="false">H219+K219</f>
        <v>0</v>
      </c>
      <c r="O219" s="1"/>
      <c r="P219" s="19"/>
      <c r="Q219" s="74"/>
      <c r="R219" s="48"/>
      <c r="S219" s="1"/>
    </row>
    <row r="220" s="47" customFormat="true" ht="23.85" hidden="false" customHeight="false" outlineLevel="0" collapsed="false">
      <c r="A220" s="38" t="s">
        <v>370</v>
      </c>
      <c r="B220" s="78" t="s">
        <v>244</v>
      </c>
      <c r="C220" s="64" t="s">
        <v>55</v>
      </c>
      <c r="D220" s="64" t="n">
        <v>1</v>
      </c>
      <c r="E220" s="42" t="n">
        <v>26.75</v>
      </c>
      <c r="F220" s="65" t="n">
        <v>0</v>
      </c>
      <c r="G220" s="66" t="n">
        <f aca="false">F220*E220</f>
        <v>0</v>
      </c>
      <c r="H220" s="67" t="n">
        <f aca="false">F220/D220</f>
        <v>0</v>
      </c>
      <c r="I220" s="68"/>
      <c r="J220" s="69" t="n">
        <f aca="false">TRUNC((I220*E220),3)</f>
        <v>0</v>
      </c>
      <c r="K220" s="67" t="n">
        <f aca="false">I220/D220</f>
        <v>0</v>
      </c>
      <c r="L220" s="70" t="n">
        <f aca="false">F220+I220</f>
        <v>0</v>
      </c>
      <c r="M220" s="71" t="n">
        <f aca="false">TRUNC((G220+J220),3)</f>
        <v>0</v>
      </c>
      <c r="N220" s="72" t="n">
        <f aca="false">H220+K220</f>
        <v>0</v>
      </c>
      <c r="O220" s="1"/>
      <c r="P220" s="19"/>
      <c r="Q220" s="74"/>
      <c r="R220" s="48"/>
      <c r="S220" s="1"/>
    </row>
    <row r="221" s="47" customFormat="true" ht="23.85" hidden="false" customHeight="false" outlineLevel="0" collapsed="false">
      <c r="A221" s="38" t="s">
        <v>371</v>
      </c>
      <c r="B221" s="78" t="s">
        <v>258</v>
      </c>
      <c r="C221" s="64" t="s">
        <v>55</v>
      </c>
      <c r="D221" s="64" t="n">
        <v>7</v>
      </c>
      <c r="E221" s="42" t="n">
        <v>72.11</v>
      </c>
      <c r="F221" s="65" t="n">
        <v>0</v>
      </c>
      <c r="G221" s="66" t="n">
        <f aca="false">F221*E221</f>
        <v>0</v>
      </c>
      <c r="H221" s="67" t="n">
        <f aca="false">F221/D221</f>
        <v>0</v>
      </c>
      <c r="I221" s="68"/>
      <c r="J221" s="69" t="n">
        <f aca="false">TRUNC((I221*E221),3)</f>
        <v>0</v>
      </c>
      <c r="K221" s="67" t="n">
        <f aca="false">I221/D221</f>
        <v>0</v>
      </c>
      <c r="L221" s="70" t="n">
        <f aca="false">F221+I221</f>
        <v>0</v>
      </c>
      <c r="M221" s="71" t="n">
        <f aca="false">TRUNC((G221+J221),3)</f>
        <v>0</v>
      </c>
      <c r="N221" s="72" t="n">
        <f aca="false">H221+K221</f>
        <v>0</v>
      </c>
      <c r="O221" s="1"/>
      <c r="P221" s="19"/>
      <c r="Q221" s="74"/>
      <c r="R221" s="48"/>
      <c r="S221" s="1"/>
    </row>
    <row r="222" s="47" customFormat="true" ht="47.45" hidden="false" customHeight="false" outlineLevel="0" collapsed="false">
      <c r="A222" s="38" t="s">
        <v>372</v>
      </c>
      <c r="B222" s="78" t="s">
        <v>260</v>
      </c>
      <c r="C222" s="64" t="s">
        <v>55</v>
      </c>
      <c r="D222" s="64" t="n">
        <v>7</v>
      </c>
      <c r="E222" s="42" t="n">
        <v>2801.17</v>
      </c>
      <c r="F222" s="65" t="n">
        <v>0</v>
      </c>
      <c r="G222" s="66" t="n">
        <f aca="false">F222*E222</f>
        <v>0</v>
      </c>
      <c r="H222" s="67" t="n">
        <f aca="false">F222/D222</f>
        <v>0</v>
      </c>
      <c r="I222" s="68"/>
      <c r="J222" s="69" t="n">
        <f aca="false">TRUNC((I222*E222),3)</f>
        <v>0</v>
      </c>
      <c r="K222" s="67" t="n">
        <f aca="false">I222/D222</f>
        <v>0</v>
      </c>
      <c r="L222" s="70" t="n">
        <f aca="false">F222+I222</f>
        <v>0</v>
      </c>
      <c r="M222" s="71" t="n">
        <f aca="false">TRUNC((G222+J222),3)</f>
        <v>0</v>
      </c>
      <c r="N222" s="72" t="n">
        <f aca="false">H222+K222</f>
        <v>0</v>
      </c>
      <c r="O222" s="1"/>
      <c r="P222" s="19"/>
      <c r="Q222" s="74"/>
      <c r="R222" s="48"/>
      <c r="S222" s="1"/>
    </row>
    <row r="223" s="47" customFormat="true" ht="23.85" hidden="false" customHeight="false" outlineLevel="0" collapsed="false">
      <c r="A223" s="38" t="s">
        <v>373</v>
      </c>
      <c r="B223" s="78" t="s">
        <v>258</v>
      </c>
      <c r="C223" s="64" t="s">
        <v>55</v>
      </c>
      <c r="D223" s="64" t="n">
        <v>2</v>
      </c>
      <c r="E223" s="42" t="n">
        <v>72.11</v>
      </c>
      <c r="F223" s="65" t="n">
        <v>0</v>
      </c>
      <c r="G223" s="66" t="n">
        <f aca="false">F223*E223</f>
        <v>0</v>
      </c>
      <c r="H223" s="67" t="n">
        <f aca="false">F223/D223</f>
        <v>0</v>
      </c>
      <c r="I223" s="68"/>
      <c r="J223" s="69" t="n">
        <f aca="false">TRUNC((I223*E223),3)</f>
        <v>0</v>
      </c>
      <c r="K223" s="67" t="n">
        <f aca="false">I223/D223</f>
        <v>0</v>
      </c>
      <c r="L223" s="70" t="n">
        <f aca="false">F223+I223</f>
        <v>0</v>
      </c>
      <c r="M223" s="71" t="n">
        <f aca="false">TRUNC((G223+J223),3)</f>
        <v>0</v>
      </c>
      <c r="N223" s="72" t="n">
        <f aca="false">H223+K223</f>
        <v>0</v>
      </c>
      <c r="O223" s="1"/>
      <c r="P223" s="19"/>
      <c r="Q223" s="74"/>
      <c r="R223" s="48"/>
      <c r="S223" s="1"/>
    </row>
    <row r="224" s="47" customFormat="true" ht="13.8" hidden="false" customHeight="false" outlineLevel="0" collapsed="false">
      <c r="A224" s="38" t="s">
        <v>374</v>
      </c>
      <c r="B224" s="78" t="s">
        <v>375</v>
      </c>
      <c r="C224" s="64" t="s">
        <v>55</v>
      </c>
      <c r="D224" s="64" t="n">
        <v>1</v>
      </c>
      <c r="E224" s="42" t="n">
        <v>17.86</v>
      </c>
      <c r="F224" s="65" t="n">
        <v>0</v>
      </c>
      <c r="G224" s="66" t="n">
        <f aca="false">F224*E224</f>
        <v>0</v>
      </c>
      <c r="H224" s="67" t="n">
        <f aca="false">F224/D224</f>
        <v>0</v>
      </c>
      <c r="I224" s="68"/>
      <c r="J224" s="69" t="n">
        <f aca="false">TRUNC((I224*E224),3)</f>
        <v>0</v>
      </c>
      <c r="K224" s="67" t="n">
        <f aca="false">I224/D224</f>
        <v>0</v>
      </c>
      <c r="L224" s="70" t="n">
        <f aca="false">F224+I224</f>
        <v>0</v>
      </c>
      <c r="M224" s="71" t="n">
        <f aca="false">TRUNC((G224+J224),3)</f>
        <v>0</v>
      </c>
      <c r="N224" s="72" t="n">
        <f aca="false">H224+K224</f>
        <v>0</v>
      </c>
      <c r="O224" s="1"/>
      <c r="P224" s="19"/>
      <c r="Q224" s="74"/>
      <c r="R224" s="48"/>
      <c r="S224" s="1"/>
    </row>
    <row r="225" s="47" customFormat="true" ht="23.85" hidden="false" customHeight="false" outlineLevel="0" collapsed="false">
      <c r="A225" s="38" t="s">
        <v>376</v>
      </c>
      <c r="B225" s="78" t="s">
        <v>237</v>
      </c>
      <c r="C225" s="64" t="s">
        <v>55</v>
      </c>
      <c r="D225" s="64" t="n">
        <v>2</v>
      </c>
      <c r="E225" s="42" t="n">
        <v>121.67</v>
      </c>
      <c r="F225" s="65" t="n">
        <v>0</v>
      </c>
      <c r="G225" s="66" t="n">
        <f aca="false">F225*E225</f>
        <v>0</v>
      </c>
      <c r="H225" s="67" t="n">
        <f aca="false">F225/D225</f>
        <v>0</v>
      </c>
      <c r="I225" s="68"/>
      <c r="J225" s="69" t="n">
        <f aca="false">TRUNC((I225*E225),3)</f>
        <v>0</v>
      </c>
      <c r="K225" s="67" t="n">
        <f aca="false">I225/D225</f>
        <v>0</v>
      </c>
      <c r="L225" s="70" t="n">
        <f aca="false">F225+I225</f>
        <v>0</v>
      </c>
      <c r="M225" s="71" t="n">
        <f aca="false">TRUNC((G225+J225),3)</f>
        <v>0</v>
      </c>
      <c r="N225" s="72" t="n">
        <f aca="false">H225+K225</f>
        <v>0</v>
      </c>
      <c r="O225" s="1"/>
      <c r="P225" s="19"/>
      <c r="Q225" s="74"/>
      <c r="R225" s="48"/>
      <c r="S225" s="1"/>
    </row>
    <row r="226" s="47" customFormat="true" ht="23.85" hidden="false" customHeight="false" outlineLevel="0" collapsed="false">
      <c r="A226" s="38" t="s">
        <v>377</v>
      </c>
      <c r="B226" s="78" t="s">
        <v>239</v>
      </c>
      <c r="C226" s="64" t="s">
        <v>55</v>
      </c>
      <c r="D226" s="64" t="n">
        <v>1</v>
      </c>
      <c r="E226" s="42" t="n">
        <v>186.03</v>
      </c>
      <c r="F226" s="65" t="n">
        <v>0</v>
      </c>
      <c r="G226" s="66" t="n">
        <f aca="false">F226*E226</f>
        <v>0</v>
      </c>
      <c r="H226" s="67" t="n">
        <f aca="false">F226/D226</f>
        <v>0</v>
      </c>
      <c r="I226" s="68"/>
      <c r="J226" s="69" t="n">
        <f aca="false">TRUNC((I226*E226),3)</f>
        <v>0</v>
      </c>
      <c r="K226" s="67" t="n">
        <f aca="false">I226/D226</f>
        <v>0</v>
      </c>
      <c r="L226" s="70" t="n">
        <f aca="false">F226+I226</f>
        <v>0</v>
      </c>
      <c r="M226" s="71" t="n">
        <f aca="false">TRUNC((G226+J226),3)</f>
        <v>0</v>
      </c>
      <c r="N226" s="72" t="n">
        <f aca="false">H226+K226</f>
        <v>0</v>
      </c>
      <c r="O226" s="1"/>
      <c r="P226" s="19"/>
      <c r="Q226" s="74"/>
      <c r="R226" s="48"/>
      <c r="S226" s="1"/>
    </row>
    <row r="227" s="47" customFormat="true" ht="23.85" hidden="false" customHeight="false" outlineLevel="0" collapsed="false">
      <c r="A227" s="38" t="s">
        <v>378</v>
      </c>
      <c r="B227" s="78" t="s">
        <v>244</v>
      </c>
      <c r="C227" s="64" t="s">
        <v>55</v>
      </c>
      <c r="D227" s="64" t="n">
        <v>1</v>
      </c>
      <c r="E227" s="42" t="n">
        <v>26.75</v>
      </c>
      <c r="F227" s="65" t="n">
        <v>0</v>
      </c>
      <c r="G227" s="66" t="n">
        <f aca="false">F227*E227</f>
        <v>0</v>
      </c>
      <c r="H227" s="67" t="n">
        <f aca="false">F227/D227</f>
        <v>0</v>
      </c>
      <c r="I227" s="68"/>
      <c r="J227" s="69" t="n">
        <f aca="false">TRUNC((I227*E227),3)</f>
        <v>0</v>
      </c>
      <c r="K227" s="67" t="n">
        <f aca="false">I227/D227</f>
        <v>0</v>
      </c>
      <c r="L227" s="70" t="n">
        <f aca="false">F227+I227</f>
        <v>0</v>
      </c>
      <c r="M227" s="71" t="n">
        <f aca="false">TRUNC((G227+J227),3)</f>
        <v>0</v>
      </c>
      <c r="N227" s="72" t="n">
        <f aca="false">H227+K227</f>
        <v>0</v>
      </c>
      <c r="O227" s="1"/>
      <c r="P227" s="19"/>
      <c r="Q227" s="74"/>
      <c r="R227" s="48"/>
      <c r="S227" s="1"/>
    </row>
    <row r="228" s="47" customFormat="true" ht="23.85" hidden="false" customHeight="false" outlineLevel="0" collapsed="false">
      <c r="A228" s="38" t="s">
        <v>379</v>
      </c>
      <c r="B228" s="78" t="s">
        <v>253</v>
      </c>
      <c r="C228" s="64" t="s">
        <v>55</v>
      </c>
      <c r="D228" s="64" t="n">
        <v>1</v>
      </c>
      <c r="E228" s="42" t="n">
        <v>26.75</v>
      </c>
      <c r="F228" s="65" t="n">
        <v>0</v>
      </c>
      <c r="G228" s="66" t="n">
        <f aca="false">F228*E228</f>
        <v>0</v>
      </c>
      <c r="H228" s="67" t="n">
        <f aca="false">F228/D228</f>
        <v>0</v>
      </c>
      <c r="I228" s="68"/>
      <c r="J228" s="69" t="n">
        <f aca="false">TRUNC((I228*E228),3)</f>
        <v>0</v>
      </c>
      <c r="K228" s="67" t="n">
        <f aca="false">I228/D228</f>
        <v>0</v>
      </c>
      <c r="L228" s="70" t="n">
        <f aca="false">F228+I228</f>
        <v>0</v>
      </c>
      <c r="M228" s="71" t="n">
        <f aca="false">TRUNC((G228+J228),3)</f>
        <v>0</v>
      </c>
      <c r="N228" s="72" t="n">
        <f aca="false">H228+K228</f>
        <v>0</v>
      </c>
      <c r="O228" s="1"/>
      <c r="P228" s="19"/>
      <c r="Q228" s="74"/>
      <c r="R228" s="48"/>
      <c r="S228" s="1"/>
    </row>
    <row r="229" s="47" customFormat="true" ht="23.85" hidden="false" customHeight="false" outlineLevel="0" collapsed="false">
      <c r="A229" s="38" t="s">
        <v>380</v>
      </c>
      <c r="B229" s="78" t="s">
        <v>258</v>
      </c>
      <c r="C229" s="64" t="s">
        <v>55</v>
      </c>
      <c r="D229" s="64" t="n">
        <v>2</v>
      </c>
      <c r="E229" s="42" t="n">
        <v>72.11</v>
      </c>
      <c r="F229" s="65" t="n">
        <v>0</v>
      </c>
      <c r="G229" s="66" t="n">
        <f aca="false">F229*E229</f>
        <v>0</v>
      </c>
      <c r="H229" s="67" t="n">
        <f aca="false">F229/D229</f>
        <v>0</v>
      </c>
      <c r="I229" s="68"/>
      <c r="J229" s="69" t="n">
        <f aca="false">TRUNC((I229*E229),3)</f>
        <v>0</v>
      </c>
      <c r="K229" s="67" t="n">
        <f aca="false">I229/D229</f>
        <v>0</v>
      </c>
      <c r="L229" s="70" t="n">
        <f aca="false">F229+I229</f>
        <v>0</v>
      </c>
      <c r="M229" s="71" t="n">
        <f aca="false">TRUNC((G229+J229),3)</f>
        <v>0</v>
      </c>
      <c r="N229" s="72" t="n">
        <f aca="false">H229+K229</f>
        <v>0</v>
      </c>
      <c r="O229" s="1"/>
      <c r="P229" s="19"/>
      <c r="Q229" s="74"/>
      <c r="R229" s="48"/>
      <c r="S229" s="1"/>
    </row>
    <row r="230" s="47" customFormat="true" ht="13.8" hidden="false" customHeight="false" outlineLevel="0" collapsed="false">
      <c r="A230" s="38" t="s">
        <v>381</v>
      </c>
      <c r="B230" s="78" t="s">
        <v>382</v>
      </c>
      <c r="C230" s="64" t="s">
        <v>55</v>
      </c>
      <c r="D230" s="64" t="n">
        <v>2</v>
      </c>
      <c r="E230" s="42" t="n">
        <v>166.23</v>
      </c>
      <c r="F230" s="65" t="n">
        <v>0</v>
      </c>
      <c r="G230" s="66" t="n">
        <f aca="false">F230*E230</f>
        <v>0</v>
      </c>
      <c r="H230" s="67" t="n">
        <f aca="false">F230/D230</f>
        <v>0</v>
      </c>
      <c r="I230" s="68"/>
      <c r="J230" s="69" t="n">
        <f aca="false">TRUNC((I230*E230),3)</f>
        <v>0</v>
      </c>
      <c r="K230" s="67" t="n">
        <f aca="false">I230/D230</f>
        <v>0</v>
      </c>
      <c r="L230" s="70" t="n">
        <f aca="false">F230+I230</f>
        <v>0</v>
      </c>
      <c r="M230" s="71" t="n">
        <f aca="false">TRUNC((G230+J230),3)</f>
        <v>0</v>
      </c>
      <c r="N230" s="72" t="n">
        <f aca="false">H230+K230</f>
        <v>0</v>
      </c>
      <c r="O230" s="1"/>
      <c r="P230" s="19"/>
      <c r="Q230" s="74"/>
      <c r="R230" s="48"/>
      <c r="S230" s="1"/>
    </row>
    <row r="231" s="47" customFormat="true" ht="47.45" hidden="false" customHeight="false" outlineLevel="0" collapsed="false">
      <c r="A231" s="38" t="s">
        <v>383</v>
      </c>
      <c r="B231" s="78" t="s">
        <v>384</v>
      </c>
      <c r="C231" s="64" t="s">
        <v>55</v>
      </c>
      <c r="D231" s="64" t="n">
        <v>2</v>
      </c>
      <c r="E231" s="42" t="n">
        <v>4541.17</v>
      </c>
      <c r="F231" s="65" t="n">
        <v>0</v>
      </c>
      <c r="G231" s="66" t="n">
        <f aca="false">F231*E231</f>
        <v>0</v>
      </c>
      <c r="H231" s="67" t="n">
        <f aca="false">F231/D231</f>
        <v>0</v>
      </c>
      <c r="I231" s="68"/>
      <c r="J231" s="69" t="n">
        <f aca="false">TRUNC((I231*E231),3)</f>
        <v>0</v>
      </c>
      <c r="K231" s="67" t="n">
        <f aca="false">I231/D231</f>
        <v>0</v>
      </c>
      <c r="L231" s="70" t="n">
        <f aca="false">F231+I231</f>
        <v>0</v>
      </c>
      <c r="M231" s="71" t="n">
        <f aca="false">TRUNC((G231+J231),3)</f>
        <v>0</v>
      </c>
      <c r="N231" s="72" t="n">
        <f aca="false">H231+K231</f>
        <v>0</v>
      </c>
      <c r="O231" s="1"/>
      <c r="P231" s="19"/>
      <c r="Q231" s="74"/>
      <c r="R231" s="48"/>
      <c r="S231" s="1"/>
    </row>
    <row r="232" s="47" customFormat="true" ht="13.8" hidden="false" customHeight="false" outlineLevel="0" collapsed="false">
      <c r="A232" s="55" t="s">
        <v>385</v>
      </c>
      <c r="B232" s="56" t="s">
        <v>262</v>
      </c>
      <c r="C232" s="57"/>
      <c r="D232" s="58"/>
      <c r="E232" s="57"/>
      <c r="F232" s="59"/>
      <c r="G232" s="57"/>
      <c r="H232" s="60"/>
      <c r="I232" s="59"/>
      <c r="J232" s="61" t="n">
        <f aca="false">SUM(J233:J235)</f>
        <v>0</v>
      </c>
      <c r="K232" s="60"/>
      <c r="L232" s="57"/>
      <c r="M232" s="61" t="n">
        <f aca="false">SUM(M233:M235)</f>
        <v>0</v>
      </c>
      <c r="N232" s="60"/>
      <c r="O232" s="1"/>
      <c r="P232" s="19"/>
      <c r="Q232" s="74"/>
      <c r="R232" s="48"/>
      <c r="S232" s="1"/>
    </row>
    <row r="233" s="47" customFormat="true" ht="23.85" hidden="false" customHeight="false" outlineLevel="0" collapsed="false">
      <c r="A233" s="38" t="s">
        <v>386</v>
      </c>
      <c r="B233" s="80" t="s">
        <v>387</v>
      </c>
      <c r="C233" s="63" t="s">
        <v>31</v>
      </c>
      <c r="D233" s="64" t="n">
        <v>7.92</v>
      </c>
      <c r="E233" s="42" t="n">
        <v>783.809343434344</v>
      </c>
      <c r="F233" s="65" t="n">
        <v>0</v>
      </c>
      <c r="G233" s="66" t="n">
        <f aca="false">F233*E233</f>
        <v>0</v>
      </c>
      <c r="H233" s="67" t="n">
        <f aca="false">F233/D233</f>
        <v>0</v>
      </c>
      <c r="I233" s="68"/>
      <c r="J233" s="69" t="n">
        <f aca="false">TRUNC((I233*E233),3)</f>
        <v>0</v>
      </c>
      <c r="K233" s="67" t="n">
        <f aca="false">I233/D233</f>
        <v>0</v>
      </c>
      <c r="L233" s="70" t="n">
        <f aca="false">F233+I233</f>
        <v>0</v>
      </c>
      <c r="M233" s="71" t="n">
        <f aca="false">TRUNC((G233+J233),3)</f>
        <v>0</v>
      </c>
      <c r="N233" s="72" t="n">
        <f aca="false">H233+K233</f>
        <v>0</v>
      </c>
      <c r="O233" s="1"/>
      <c r="P233" s="19"/>
      <c r="Q233" s="74"/>
      <c r="R233" s="48"/>
      <c r="S233" s="1"/>
    </row>
    <row r="234" s="47" customFormat="true" ht="23.85" hidden="false" customHeight="false" outlineLevel="0" collapsed="false">
      <c r="A234" s="38" t="s">
        <v>388</v>
      </c>
      <c r="B234" s="80" t="s">
        <v>266</v>
      </c>
      <c r="C234" s="63" t="s">
        <v>31</v>
      </c>
      <c r="D234" s="64" t="n">
        <v>72.72</v>
      </c>
      <c r="E234" s="42" t="n">
        <v>1297.87995049505</v>
      </c>
      <c r="F234" s="65" t="n">
        <v>0</v>
      </c>
      <c r="G234" s="66" t="n">
        <f aca="false">F234*E234</f>
        <v>0</v>
      </c>
      <c r="H234" s="67" t="n">
        <f aca="false">F234/D234</f>
        <v>0</v>
      </c>
      <c r="I234" s="68"/>
      <c r="J234" s="69" t="n">
        <f aca="false">TRUNC((I234*E234),3)</f>
        <v>0</v>
      </c>
      <c r="K234" s="67" t="n">
        <f aca="false">I234/D234</f>
        <v>0</v>
      </c>
      <c r="L234" s="70" t="n">
        <f aca="false">F234+I234</f>
        <v>0</v>
      </c>
      <c r="M234" s="71" t="n">
        <f aca="false">TRUNC((G234+J234),3)</f>
        <v>0</v>
      </c>
      <c r="N234" s="72" t="n">
        <f aca="false">H234+K234</f>
        <v>0</v>
      </c>
      <c r="O234" s="1"/>
      <c r="P234" s="19"/>
      <c r="Q234" s="74"/>
      <c r="R234" s="48"/>
      <c r="S234" s="1"/>
    </row>
    <row r="235" s="47" customFormat="true" ht="35.95" hidden="false" customHeight="false" outlineLevel="0" collapsed="false">
      <c r="A235" s="38" t="s">
        <v>389</v>
      </c>
      <c r="B235" s="80" t="s">
        <v>264</v>
      </c>
      <c r="C235" s="63" t="s">
        <v>31</v>
      </c>
      <c r="D235" s="64" t="n">
        <v>23</v>
      </c>
      <c r="E235" s="42" t="n">
        <v>671.69</v>
      </c>
      <c r="F235" s="65" t="n">
        <v>0</v>
      </c>
      <c r="G235" s="66" t="n">
        <f aca="false">F235*E235</f>
        <v>0</v>
      </c>
      <c r="H235" s="67" t="n">
        <f aca="false">F235/D235</f>
        <v>0</v>
      </c>
      <c r="I235" s="68"/>
      <c r="J235" s="69" t="n">
        <f aca="false">TRUNC((I235*E235),3)</f>
        <v>0</v>
      </c>
      <c r="K235" s="67" t="n">
        <f aca="false">I235/D235</f>
        <v>0</v>
      </c>
      <c r="L235" s="70" t="n">
        <f aca="false">F235+I235</f>
        <v>0</v>
      </c>
      <c r="M235" s="71" t="n">
        <f aca="false">TRUNC((G235+J235),3)</f>
        <v>0</v>
      </c>
      <c r="N235" s="72" t="n">
        <f aca="false">H235+K235</f>
        <v>0</v>
      </c>
      <c r="O235" s="1"/>
      <c r="P235" s="19"/>
      <c r="Q235" s="74"/>
      <c r="R235" s="48"/>
      <c r="S235" s="1"/>
    </row>
    <row r="236" s="47" customFormat="true" ht="13.8" hidden="false" customHeight="false" outlineLevel="0" collapsed="false">
      <c r="A236" s="55" t="s">
        <v>390</v>
      </c>
      <c r="B236" s="56" t="s">
        <v>268</v>
      </c>
      <c r="C236" s="57"/>
      <c r="D236" s="58"/>
      <c r="E236" s="57"/>
      <c r="F236" s="59"/>
      <c r="G236" s="57"/>
      <c r="H236" s="60"/>
      <c r="I236" s="59"/>
      <c r="J236" s="61" t="n">
        <f aca="false">SUM(J237:J240)</f>
        <v>0</v>
      </c>
      <c r="K236" s="60"/>
      <c r="L236" s="57"/>
      <c r="M236" s="61" t="n">
        <f aca="false">SUM(M237:M240)</f>
        <v>0</v>
      </c>
      <c r="N236" s="60"/>
      <c r="O236" s="1"/>
      <c r="P236" s="19"/>
      <c r="Q236" s="74"/>
      <c r="R236" s="48"/>
      <c r="S236" s="1"/>
    </row>
    <row r="237" s="47" customFormat="true" ht="47.45" hidden="false" customHeight="false" outlineLevel="0" collapsed="false">
      <c r="A237" s="38" t="s">
        <v>391</v>
      </c>
      <c r="B237" s="80" t="s">
        <v>274</v>
      </c>
      <c r="C237" s="64" t="s">
        <v>55</v>
      </c>
      <c r="D237" s="64" t="n">
        <v>16</v>
      </c>
      <c r="E237" s="42" t="n">
        <v>1266.97</v>
      </c>
      <c r="F237" s="65" t="n">
        <v>0</v>
      </c>
      <c r="G237" s="66" t="n">
        <f aca="false">F237*E237</f>
        <v>0</v>
      </c>
      <c r="H237" s="67" t="n">
        <f aca="false">F237/D237</f>
        <v>0</v>
      </c>
      <c r="I237" s="68"/>
      <c r="J237" s="69" t="n">
        <f aca="false">TRUNC((I237*E237),3)</f>
        <v>0</v>
      </c>
      <c r="K237" s="67" t="n">
        <f aca="false">I237/D237</f>
        <v>0</v>
      </c>
      <c r="L237" s="70" t="n">
        <f aca="false">F237+I237</f>
        <v>0</v>
      </c>
      <c r="M237" s="71" t="n">
        <f aca="false">TRUNC((G237+J237),3)</f>
        <v>0</v>
      </c>
      <c r="N237" s="72" t="n">
        <f aca="false">H237+K237</f>
        <v>0</v>
      </c>
      <c r="O237" s="1"/>
      <c r="P237" s="19"/>
      <c r="Q237" s="74"/>
      <c r="R237" s="48"/>
      <c r="S237" s="1"/>
    </row>
    <row r="238" s="47" customFormat="true" ht="47.45" hidden="false" customHeight="false" outlineLevel="0" collapsed="false">
      <c r="A238" s="38" t="s">
        <v>392</v>
      </c>
      <c r="B238" s="80" t="s">
        <v>393</v>
      </c>
      <c r="C238" s="64" t="s">
        <v>55</v>
      </c>
      <c r="D238" s="64" t="n">
        <v>4</v>
      </c>
      <c r="E238" s="42" t="n">
        <v>1370.91</v>
      </c>
      <c r="F238" s="65" t="n">
        <v>0</v>
      </c>
      <c r="G238" s="66" t="n">
        <f aca="false">F238*E238</f>
        <v>0</v>
      </c>
      <c r="H238" s="67" t="n">
        <f aca="false">F238/D238</f>
        <v>0</v>
      </c>
      <c r="I238" s="68"/>
      <c r="J238" s="69" t="n">
        <f aca="false">TRUNC((I238*E238),3)</f>
        <v>0</v>
      </c>
      <c r="K238" s="67" t="n">
        <f aca="false">I238/D238</f>
        <v>0</v>
      </c>
      <c r="L238" s="70" t="n">
        <f aca="false">F238+I238</f>
        <v>0</v>
      </c>
      <c r="M238" s="71" t="n">
        <f aca="false">TRUNC((G238+J238),3)</f>
        <v>0</v>
      </c>
      <c r="N238" s="72" t="n">
        <f aca="false">H238+K238</f>
        <v>0</v>
      </c>
      <c r="O238" s="1"/>
      <c r="P238" s="19"/>
      <c r="Q238" s="74"/>
      <c r="R238" s="48"/>
      <c r="S238" s="1"/>
    </row>
    <row r="239" s="47" customFormat="true" ht="35.95" hidden="false" customHeight="false" outlineLevel="0" collapsed="false">
      <c r="A239" s="38" t="s">
        <v>394</v>
      </c>
      <c r="B239" s="80" t="s">
        <v>276</v>
      </c>
      <c r="C239" s="64" t="s">
        <v>55</v>
      </c>
      <c r="D239" s="64" t="n">
        <v>16</v>
      </c>
      <c r="E239" s="42" t="n">
        <v>501.08</v>
      </c>
      <c r="F239" s="65" t="n">
        <v>0</v>
      </c>
      <c r="G239" s="66" t="n">
        <f aca="false">F239*E239</f>
        <v>0</v>
      </c>
      <c r="H239" s="67" t="n">
        <f aca="false">F239/D239</f>
        <v>0</v>
      </c>
      <c r="I239" s="68"/>
      <c r="J239" s="69" t="n">
        <f aca="false">TRUNC((I239*E239),3)</f>
        <v>0</v>
      </c>
      <c r="K239" s="67" t="n">
        <f aca="false">I239/D239</f>
        <v>0</v>
      </c>
      <c r="L239" s="70" t="n">
        <f aca="false">F239+I239</f>
        <v>0</v>
      </c>
      <c r="M239" s="71" t="n">
        <f aca="false">TRUNC((G239+J239),3)</f>
        <v>0</v>
      </c>
      <c r="N239" s="72" t="n">
        <f aca="false">H239+K239</f>
        <v>0</v>
      </c>
      <c r="O239" s="1"/>
      <c r="P239" s="19"/>
      <c r="Q239" s="74"/>
      <c r="R239" s="48"/>
      <c r="S239" s="1"/>
    </row>
    <row r="240" s="47" customFormat="true" ht="35.95" hidden="false" customHeight="false" outlineLevel="0" collapsed="false">
      <c r="A240" s="38" t="s">
        <v>395</v>
      </c>
      <c r="B240" s="80" t="s">
        <v>396</v>
      </c>
      <c r="C240" s="64" t="s">
        <v>55</v>
      </c>
      <c r="D240" s="64" t="n">
        <v>4</v>
      </c>
      <c r="E240" s="42" t="n">
        <v>501.08</v>
      </c>
      <c r="F240" s="65" t="n">
        <v>0</v>
      </c>
      <c r="G240" s="66" t="n">
        <f aca="false">F240*E240</f>
        <v>0</v>
      </c>
      <c r="H240" s="67" t="n">
        <f aca="false">F240/D240</f>
        <v>0</v>
      </c>
      <c r="I240" s="68"/>
      <c r="J240" s="69" t="n">
        <f aca="false">TRUNC((I240*E240),3)</f>
        <v>0</v>
      </c>
      <c r="K240" s="67" t="n">
        <f aca="false">I240/D240</f>
        <v>0</v>
      </c>
      <c r="L240" s="70" t="n">
        <f aca="false">F240+I240</f>
        <v>0</v>
      </c>
      <c r="M240" s="71" t="n">
        <f aca="false">TRUNC((G240+J240),3)</f>
        <v>0</v>
      </c>
      <c r="N240" s="72" t="n">
        <f aca="false">H240+K240</f>
        <v>0</v>
      </c>
      <c r="O240" s="1"/>
      <c r="P240" s="19"/>
      <c r="Q240" s="74"/>
      <c r="R240" s="48"/>
      <c r="S240" s="1"/>
    </row>
    <row r="241" s="47" customFormat="true" ht="13.8" hidden="false" customHeight="false" outlineLevel="0" collapsed="false">
      <c r="A241" s="55" t="s">
        <v>397</v>
      </c>
      <c r="B241" s="56" t="s">
        <v>282</v>
      </c>
      <c r="C241" s="57"/>
      <c r="D241" s="58"/>
      <c r="E241" s="57"/>
      <c r="F241" s="59"/>
      <c r="G241" s="57"/>
      <c r="H241" s="60"/>
      <c r="I241" s="59"/>
      <c r="J241" s="61" t="n">
        <f aca="false">SUM(J242:J243)</f>
        <v>0</v>
      </c>
      <c r="K241" s="60"/>
      <c r="L241" s="57"/>
      <c r="M241" s="61" t="n">
        <f aca="false">SUM(M242:M243)</f>
        <v>0</v>
      </c>
      <c r="N241" s="60"/>
      <c r="O241" s="1"/>
      <c r="P241" s="19"/>
      <c r="Q241" s="74"/>
      <c r="R241" s="48"/>
      <c r="S241" s="1"/>
    </row>
    <row r="242" s="47" customFormat="true" ht="13.8" hidden="false" customHeight="false" outlineLevel="0" collapsed="false">
      <c r="A242" s="38" t="s">
        <v>398</v>
      </c>
      <c r="B242" s="80" t="s">
        <v>284</v>
      </c>
      <c r="C242" s="63" t="s">
        <v>31</v>
      </c>
      <c r="D242" s="64" t="n">
        <v>81.36</v>
      </c>
      <c r="E242" s="42" t="n">
        <v>410.219886922321</v>
      </c>
      <c r="F242" s="65" t="n">
        <v>0</v>
      </c>
      <c r="G242" s="66" t="n">
        <f aca="false">F242*E242</f>
        <v>0</v>
      </c>
      <c r="H242" s="67" t="n">
        <f aca="false">F242/D242</f>
        <v>0</v>
      </c>
      <c r="I242" s="68"/>
      <c r="J242" s="69" t="n">
        <f aca="false">TRUNC((I242*E242),3)</f>
        <v>0</v>
      </c>
      <c r="K242" s="67" t="n">
        <f aca="false">I242/D242</f>
        <v>0</v>
      </c>
      <c r="L242" s="70" t="n">
        <f aca="false">F242+I242</f>
        <v>0</v>
      </c>
      <c r="M242" s="71" t="n">
        <f aca="false">TRUNC((G242+J242),3)</f>
        <v>0</v>
      </c>
      <c r="N242" s="72" t="n">
        <f aca="false">H242+K242</f>
        <v>0</v>
      </c>
      <c r="O242" s="1"/>
      <c r="P242" s="19"/>
      <c r="Q242" s="74"/>
      <c r="R242" s="48"/>
      <c r="S242" s="1"/>
    </row>
    <row r="243" s="47" customFormat="true" ht="35.95" hidden="false" customHeight="false" outlineLevel="0" collapsed="false">
      <c r="A243" s="38" t="s">
        <v>399</v>
      </c>
      <c r="B243" s="80" t="s">
        <v>400</v>
      </c>
      <c r="C243" s="63" t="s">
        <v>31</v>
      </c>
      <c r="D243" s="64" t="n">
        <v>49.68</v>
      </c>
      <c r="E243" s="42" t="n">
        <v>924.389895330113</v>
      </c>
      <c r="F243" s="65" t="n">
        <v>0</v>
      </c>
      <c r="G243" s="66" t="n">
        <f aca="false">F243*E243</f>
        <v>0</v>
      </c>
      <c r="H243" s="67" t="n">
        <f aca="false">F243/D243</f>
        <v>0</v>
      </c>
      <c r="I243" s="68"/>
      <c r="J243" s="69" t="n">
        <f aca="false">TRUNC((I243*E243),3)</f>
        <v>0</v>
      </c>
      <c r="K243" s="67" t="n">
        <f aca="false">I243/D243</f>
        <v>0</v>
      </c>
      <c r="L243" s="70" t="n">
        <f aca="false">F243+I243</f>
        <v>0</v>
      </c>
      <c r="M243" s="71" t="n">
        <f aca="false">TRUNC((G243+J243),3)</f>
        <v>0</v>
      </c>
      <c r="N243" s="72" t="n">
        <f aca="false">H243+K243</f>
        <v>0</v>
      </c>
      <c r="O243" s="1"/>
      <c r="P243" s="19"/>
      <c r="Q243" s="74"/>
      <c r="R243" s="48"/>
      <c r="S243" s="1"/>
    </row>
    <row r="244" s="47" customFormat="true" ht="13.8" hidden="false" customHeight="false" outlineLevel="0" collapsed="false">
      <c r="A244" s="55" t="n">
        <v>10</v>
      </c>
      <c r="B244" s="56" t="s">
        <v>401</v>
      </c>
      <c r="C244" s="57"/>
      <c r="D244" s="58"/>
      <c r="E244" s="57"/>
      <c r="F244" s="59"/>
      <c r="G244" s="57"/>
      <c r="H244" s="60"/>
      <c r="I244" s="59"/>
      <c r="J244" s="61" t="n">
        <f aca="false">J245+J249+J251+J257+J261+J271+J274+J276+J279</f>
        <v>0</v>
      </c>
      <c r="K244" s="60"/>
      <c r="L244" s="57"/>
      <c r="M244" s="57" t="n">
        <f aca="false">M245+M249+M251+M257+M261+M271+M274+M276+M279</f>
        <v>0</v>
      </c>
      <c r="N244" s="60"/>
      <c r="O244" s="1"/>
      <c r="P244" s="19"/>
      <c r="Q244" s="74"/>
      <c r="R244" s="48"/>
      <c r="S244" s="1"/>
    </row>
    <row r="245" s="47" customFormat="true" ht="13.8" hidden="false" customHeight="false" outlineLevel="0" collapsed="false">
      <c r="A245" s="55" t="s">
        <v>402</v>
      </c>
      <c r="B245" s="56" t="s">
        <v>122</v>
      </c>
      <c r="C245" s="57"/>
      <c r="D245" s="58"/>
      <c r="E245" s="57"/>
      <c r="F245" s="59"/>
      <c r="G245" s="57"/>
      <c r="H245" s="60"/>
      <c r="I245" s="59"/>
      <c r="J245" s="61" t="n">
        <f aca="false">SUM(J246:J248)</f>
        <v>0</v>
      </c>
      <c r="K245" s="60"/>
      <c r="L245" s="57"/>
      <c r="M245" s="61" t="n">
        <f aca="false">SUM(M246:M248)</f>
        <v>0</v>
      </c>
      <c r="N245" s="60"/>
      <c r="O245" s="1"/>
      <c r="P245" s="19"/>
      <c r="Q245" s="74"/>
      <c r="R245" s="48"/>
      <c r="S245" s="1"/>
    </row>
    <row r="246" s="47" customFormat="true" ht="35.95" hidden="false" customHeight="false" outlineLevel="0" collapsed="false">
      <c r="A246" s="38" t="s">
        <v>403</v>
      </c>
      <c r="B246" s="77" t="s">
        <v>111</v>
      </c>
      <c r="C246" s="64" t="s">
        <v>36</v>
      </c>
      <c r="D246" s="76" t="n">
        <v>16.4</v>
      </c>
      <c r="E246" s="42" t="n">
        <v>801.119512195122</v>
      </c>
      <c r="F246" s="65" t="n">
        <v>0</v>
      </c>
      <c r="G246" s="66" t="n">
        <f aca="false">F246*E246</f>
        <v>0</v>
      </c>
      <c r="H246" s="67" t="n">
        <f aca="false">F246/D246</f>
        <v>0</v>
      </c>
      <c r="I246" s="68"/>
      <c r="J246" s="69" t="n">
        <f aca="false">TRUNC((I246*E246),3)</f>
        <v>0</v>
      </c>
      <c r="K246" s="67" t="n">
        <f aca="false">I246/D246</f>
        <v>0</v>
      </c>
      <c r="L246" s="70" t="n">
        <f aca="false">F246+I246</f>
        <v>0</v>
      </c>
      <c r="M246" s="71" t="n">
        <f aca="false">TRUNC((G246+J246),3)</f>
        <v>0</v>
      </c>
      <c r="N246" s="72" t="n">
        <f aca="false">H246+K246</f>
        <v>0</v>
      </c>
      <c r="O246" s="1"/>
      <c r="P246" s="19"/>
      <c r="Q246" s="74"/>
      <c r="R246" s="48"/>
      <c r="S246" s="1"/>
    </row>
    <row r="247" s="47" customFormat="true" ht="23.85" hidden="false" customHeight="false" outlineLevel="0" collapsed="false">
      <c r="A247" s="38" t="s">
        <v>404</v>
      </c>
      <c r="B247" s="75" t="s">
        <v>113</v>
      </c>
      <c r="C247" s="64" t="s">
        <v>114</v>
      </c>
      <c r="D247" s="76" t="n">
        <v>1009.6</v>
      </c>
      <c r="E247" s="42" t="n">
        <v>15.7299920760697</v>
      </c>
      <c r="F247" s="65" t="n">
        <v>0</v>
      </c>
      <c r="G247" s="66" t="n">
        <f aca="false">F247*E247</f>
        <v>0</v>
      </c>
      <c r="H247" s="67" t="n">
        <f aca="false">F247/D247</f>
        <v>0</v>
      </c>
      <c r="I247" s="68"/>
      <c r="J247" s="69" t="n">
        <f aca="false">TRUNC((I247*E247),3)</f>
        <v>0</v>
      </c>
      <c r="K247" s="67" t="n">
        <f aca="false">I247/D247</f>
        <v>0</v>
      </c>
      <c r="L247" s="70" t="n">
        <f aca="false">F247+I247</f>
        <v>0</v>
      </c>
      <c r="M247" s="71" t="n">
        <f aca="false">TRUNC((G247+J247),3)</f>
        <v>0</v>
      </c>
      <c r="N247" s="72" t="n">
        <f aca="false">H247+K247</f>
        <v>0</v>
      </c>
      <c r="O247" s="1"/>
      <c r="P247" s="19"/>
      <c r="Q247" s="74"/>
      <c r="R247" s="48"/>
      <c r="S247" s="1"/>
    </row>
    <row r="248" s="47" customFormat="true" ht="35.95" hidden="false" customHeight="false" outlineLevel="0" collapsed="false">
      <c r="A248" s="38" t="s">
        <v>405</v>
      </c>
      <c r="B248" s="77" t="s">
        <v>116</v>
      </c>
      <c r="C248" s="64" t="s">
        <v>31</v>
      </c>
      <c r="D248" s="76" t="n">
        <v>185.8</v>
      </c>
      <c r="E248" s="42" t="n">
        <v>119.659956942949</v>
      </c>
      <c r="F248" s="65" t="n">
        <v>0</v>
      </c>
      <c r="G248" s="66" t="n">
        <f aca="false">F248*E248</f>
        <v>0</v>
      </c>
      <c r="H248" s="67" t="n">
        <f aca="false">F248/D248</f>
        <v>0</v>
      </c>
      <c r="I248" s="68"/>
      <c r="J248" s="69" t="n">
        <f aca="false">TRUNC((I248*E248),3)</f>
        <v>0</v>
      </c>
      <c r="K248" s="67" t="n">
        <f aca="false">I248/D248</f>
        <v>0</v>
      </c>
      <c r="L248" s="70" t="n">
        <f aca="false">F248+I248</f>
        <v>0</v>
      </c>
      <c r="M248" s="71" t="n">
        <f aca="false">TRUNC((G248+J248),3)</f>
        <v>0</v>
      </c>
      <c r="N248" s="72" t="n">
        <f aca="false">H248+K248</f>
        <v>0</v>
      </c>
      <c r="O248" s="1"/>
      <c r="P248" s="19"/>
      <c r="Q248" s="74"/>
      <c r="R248" s="48"/>
      <c r="S248" s="1"/>
    </row>
    <row r="249" s="47" customFormat="true" ht="13.8" hidden="false" customHeight="false" outlineLevel="0" collapsed="false">
      <c r="A249" s="55" t="s">
        <v>406</v>
      </c>
      <c r="B249" s="56" t="s">
        <v>127</v>
      </c>
      <c r="C249" s="57"/>
      <c r="D249" s="58"/>
      <c r="E249" s="57"/>
      <c r="F249" s="59"/>
      <c r="G249" s="57"/>
      <c r="H249" s="60"/>
      <c r="I249" s="59"/>
      <c r="J249" s="61" t="n">
        <f aca="false">SUM(J250)</f>
        <v>0</v>
      </c>
      <c r="K249" s="60"/>
      <c r="L249" s="57"/>
      <c r="M249" s="61" t="n">
        <f aca="false">SUM(M250)</f>
        <v>0</v>
      </c>
      <c r="N249" s="60"/>
      <c r="O249" s="1"/>
      <c r="P249" s="19"/>
      <c r="Q249" s="74"/>
      <c r="R249" s="48"/>
      <c r="S249" s="1"/>
    </row>
    <row r="250" s="47" customFormat="true" ht="47.45" hidden="false" customHeight="false" outlineLevel="0" collapsed="false">
      <c r="A250" s="38" t="s">
        <v>407</v>
      </c>
      <c r="B250" s="75" t="s">
        <v>129</v>
      </c>
      <c r="C250" s="64" t="s">
        <v>31</v>
      </c>
      <c r="D250" s="76" t="n">
        <v>95.98</v>
      </c>
      <c r="E250" s="42" t="n">
        <v>82.6799333194416</v>
      </c>
      <c r="F250" s="65" t="n">
        <v>0</v>
      </c>
      <c r="G250" s="66" t="n">
        <f aca="false">F250*E250</f>
        <v>0</v>
      </c>
      <c r="H250" s="67" t="n">
        <f aca="false">F250/D250</f>
        <v>0</v>
      </c>
      <c r="I250" s="68"/>
      <c r="J250" s="69" t="n">
        <f aca="false">TRUNC((I250*E250),3)</f>
        <v>0</v>
      </c>
      <c r="K250" s="67" t="n">
        <f aca="false">I250/D250</f>
        <v>0</v>
      </c>
      <c r="L250" s="70" t="n">
        <f aca="false">F250+I250</f>
        <v>0</v>
      </c>
      <c r="M250" s="71" t="n">
        <f aca="false">TRUNC((G250+J250),3)</f>
        <v>0</v>
      </c>
      <c r="N250" s="72" t="n">
        <f aca="false">H250+K250</f>
        <v>0</v>
      </c>
      <c r="O250" s="1"/>
      <c r="P250" s="19"/>
      <c r="Q250" s="74"/>
      <c r="R250" s="48"/>
      <c r="S250" s="1"/>
    </row>
    <row r="251" s="47" customFormat="true" ht="13.8" hidden="false" customHeight="false" outlineLevel="0" collapsed="false">
      <c r="A251" s="55" t="s">
        <v>408</v>
      </c>
      <c r="B251" s="56" t="s">
        <v>131</v>
      </c>
      <c r="C251" s="57"/>
      <c r="D251" s="58"/>
      <c r="E251" s="57"/>
      <c r="F251" s="59"/>
      <c r="G251" s="57"/>
      <c r="H251" s="60"/>
      <c r="I251" s="59"/>
      <c r="J251" s="61" t="n">
        <f aca="false">SUM(J252:J256)</f>
        <v>0</v>
      </c>
      <c r="K251" s="60"/>
      <c r="L251" s="57"/>
      <c r="M251" s="61" t="n">
        <f aca="false">SUM(M252:M256)</f>
        <v>0</v>
      </c>
      <c r="N251" s="60"/>
      <c r="O251" s="1"/>
      <c r="P251" s="19"/>
      <c r="Q251" s="74"/>
      <c r="R251" s="48"/>
      <c r="S251" s="1"/>
    </row>
    <row r="252" s="47" customFormat="true" ht="23.85" hidden="false" customHeight="false" outlineLevel="0" collapsed="false">
      <c r="A252" s="38" t="s">
        <v>409</v>
      </c>
      <c r="B252" s="75" t="s">
        <v>133</v>
      </c>
      <c r="C252" s="64" t="s">
        <v>114</v>
      </c>
      <c r="D252" s="76" t="n">
        <v>265.44</v>
      </c>
      <c r="E252" s="42" t="n">
        <v>20.7607368896926</v>
      </c>
      <c r="F252" s="65" t="n">
        <v>0</v>
      </c>
      <c r="G252" s="66" t="n">
        <f aca="false">F252*E252</f>
        <v>0</v>
      </c>
      <c r="H252" s="67" t="n">
        <f aca="false">F252/D252</f>
        <v>0</v>
      </c>
      <c r="I252" s="68"/>
      <c r="J252" s="69" t="n">
        <f aca="false">TRUNC((I252*E252),3)</f>
        <v>0</v>
      </c>
      <c r="K252" s="67" t="n">
        <f aca="false">I252/D252</f>
        <v>0</v>
      </c>
      <c r="L252" s="70" t="n">
        <f aca="false">F252+I252</f>
        <v>0</v>
      </c>
      <c r="M252" s="71" t="n">
        <f aca="false">TRUNC((G252+J252),3)</f>
        <v>0</v>
      </c>
      <c r="N252" s="72" t="n">
        <f aca="false">H252+K252</f>
        <v>0</v>
      </c>
      <c r="O252" s="1"/>
      <c r="P252" s="19"/>
      <c r="Q252" s="74"/>
      <c r="R252" s="48"/>
      <c r="S252" s="1"/>
    </row>
    <row r="253" s="47" customFormat="true" ht="23.85" hidden="false" customHeight="false" outlineLevel="0" collapsed="false">
      <c r="A253" s="38" t="s">
        <v>410</v>
      </c>
      <c r="B253" s="75" t="s">
        <v>135</v>
      </c>
      <c r="C253" s="64" t="s">
        <v>31</v>
      </c>
      <c r="D253" s="76" t="n">
        <v>44.24</v>
      </c>
      <c r="E253" s="42" t="n">
        <v>78.0698462929476</v>
      </c>
      <c r="F253" s="65" t="n">
        <v>0</v>
      </c>
      <c r="G253" s="66" t="n">
        <f aca="false">F253*E253</f>
        <v>0</v>
      </c>
      <c r="H253" s="67" t="n">
        <f aca="false">F253/D253</f>
        <v>0</v>
      </c>
      <c r="I253" s="68"/>
      <c r="J253" s="69" t="n">
        <f aca="false">TRUNC((I253*E253),3)</f>
        <v>0</v>
      </c>
      <c r="K253" s="67" t="n">
        <f aca="false">I253/D253</f>
        <v>0</v>
      </c>
      <c r="L253" s="70" t="n">
        <f aca="false">F253+I253</f>
        <v>0</v>
      </c>
      <c r="M253" s="71" t="n">
        <f aca="false">TRUNC((G253+J253),3)</f>
        <v>0</v>
      </c>
      <c r="N253" s="72" t="n">
        <f aca="false">H253+K253</f>
        <v>0</v>
      </c>
      <c r="O253" s="1"/>
      <c r="P253" s="19"/>
      <c r="Q253" s="74"/>
      <c r="R253" s="48"/>
      <c r="S253" s="1"/>
    </row>
    <row r="254" s="47" customFormat="true" ht="13.8" hidden="false" customHeight="false" outlineLevel="0" collapsed="false">
      <c r="A254" s="38" t="s">
        <v>411</v>
      </c>
      <c r="B254" s="75" t="s">
        <v>137</v>
      </c>
      <c r="C254" s="64" t="s">
        <v>52</v>
      </c>
      <c r="D254" s="76" t="n">
        <v>5.6</v>
      </c>
      <c r="E254" s="42" t="n">
        <v>277.678571428571</v>
      </c>
      <c r="F254" s="65" t="n">
        <v>0</v>
      </c>
      <c r="G254" s="66" t="n">
        <f aca="false">F254*E254</f>
        <v>0</v>
      </c>
      <c r="H254" s="67" t="n">
        <f aca="false">F254/D254</f>
        <v>0</v>
      </c>
      <c r="I254" s="68"/>
      <c r="J254" s="69" t="n">
        <f aca="false">TRUNC((I254*E254),3)</f>
        <v>0</v>
      </c>
      <c r="K254" s="67" t="n">
        <f aca="false">I254/D254</f>
        <v>0</v>
      </c>
      <c r="L254" s="70" t="n">
        <f aca="false">F254+I254</f>
        <v>0</v>
      </c>
      <c r="M254" s="71" t="n">
        <f aca="false">TRUNC((G254+J254),3)</f>
        <v>0</v>
      </c>
      <c r="N254" s="72" t="n">
        <f aca="false">H254+K254</f>
        <v>0</v>
      </c>
      <c r="O254" s="1"/>
      <c r="P254" s="19"/>
      <c r="Q254" s="74"/>
      <c r="R254" s="48"/>
      <c r="S254" s="1"/>
    </row>
    <row r="255" s="47" customFormat="true" ht="13.8" hidden="false" customHeight="false" outlineLevel="0" collapsed="false">
      <c r="A255" s="38" t="s">
        <v>412</v>
      </c>
      <c r="B255" s="75" t="s">
        <v>139</v>
      </c>
      <c r="C255" s="64" t="s">
        <v>52</v>
      </c>
      <c r="D255" s="76" t="n">
        <v>38</v>
      </c>
      <c r="E255" s="42" t="n">
        <v>49.12</v>
      </c>
      <c r="F255" s="65" t="n">
        <v>0</v>
      </c>
      <c r="G255" s="66" t="n">
        <f aca="false">F255*E255</f>
        <v>0</v>
      </c>
      <c r="H255" s="67" t="n">
        <f aca="false">F255/D255</f>
        <v>0</v>
      </c>
      <c r="I255" s="68"/>
      <c r="J255" s="69" t="n">
        <f aca="false">TRUNC((I255*E255),3)</f>
        <v>0</v>
      </c>
      <c r="K255" s="67" t="n">
        <f aca="false">I255/D255</f>
        <v>0</v>
      </c>
      <c r="L255" s="70" t="n">
        <f aca="false">F255+I255</f>
        <v>0</v>
      </c>
      <c r="M255" s="71" t="n">
        <f aca="false">TRUNC((G255+J255),3)</f>
        <v>0</v>
      </c>
      <c r="N255" s="72" t="n">
        <f aca="false">H255+K255</f>
        <v>0</v>
      </c>
      <c r="O255" s="1"/>
      <c r="P255" s="19"/>
      <c r="Q255" s="74"/>
      <c r="R255" s="48"/>
      <c r="S255" s="1"/>
    </row>
    <row r="256" s="47" customFormat="true" ht="47.45" hidden="false" customHeight="false" outlineLevel="0" collapsed="false">
      <c r="A256" s="38" t="s">
        <v>413</v>
      </c>
      <c r="B256" s="75" t="s">
        <v>141</v>
      </c>
      <c r="C256" s="64" t="s">
        <v>52</v>
      </c>
      <c r="D256" s="76" t="n">
        <v>38</v>
      </c>
      <c r="E256" s="42" t="n">
        <v>158.63</v>
      </c>
      <c r="F256" s="65" t="n">
        <v>0</v>
      </c>
      <c r="G256" s="66" t="n">
        <f aca="false">F256*E256</f>
        <v>0</v>
      </c>
      <c r="H256" s="67" t="n">
        <f aca="false">F256/D256</f>
        <v>0</v>
      </c>
      <c r="I256" s="68"/>
      <c r="J256" s="69" t="n">
        <f aca="false">TRUNC((I256*E256),3)</f>
        <v>0</v>
      </c>
      <c r="K256" s="67" t="n">
        <f aca="false">I256/D256</f>
        <v>0</v>
      </c>
      <c r="L256" s="70" t="n">
        <f aca="false">F256+I256</f>
        <v>0</v>
      </c>
      <c r="M256" s="71" t="n">
        <f aca="false">TRUNC((G256+J256),3)</f>
        <v>0</v>
      </c>
      <c r="N256" s="72" t="n">
        <f aca="false">H256+K256</f>
        <v>0</v>
      </c>
      <c r="O256" s="1"/>
      <c r="P256" s="19"/>
      <c r="Q256" s="74"/>
      <c r="R256" s="48"/>
      <c r="S256" s="1"/>
    </row>
    <row r="257" s="47" customFormat="true" ht="13.8" hidden="false" customHeight="false" outlineLevel="0" collapsed="false">
      <c r="A257" s="55" t="s">
        <v>414</v>
      </c>
      <c r="B257" s="56" t="s">
        <v>166</v>
      </c>
      <c r="C257" s="57"/>
      <c r="D257" s="58"/>
      <c r="E257" s="57"/>
      <c r="F257" s="59"/>
      <c r="G257" s="57"/>
      <c r="H257" s="60"/>
      <c r="I257" s="59"/>
      <c r="J257" s="61" t="n">
        <f aca="false">SUM(J258:J260)</f>
        <v>0</v>
      </c>
      <c r="K257" s="60"/>
      <c r="L257" s="57"/>
      <c r="M257" s="61" t="n">
        <f aca="false">SUM(M258:M260)</f>
        <v>0</v>
      </c>
      <c r="N257" s="60"/>
      <c r="O257" s="1"/>
      <c r="P257" s="19"/>
      <c r="Q257" s="74"/>
      <c r="R257" s="48"/>
      <c r="S257" s="1"/>
    </row>
    <row r="258" s="47" customFormat="true" ht="35.95" hidden="false" customHeight="false" outlineLevel="0" collapsed="false">
      <c r="A258" s="38" t="s">
        <v>415</v>
      </c>
      <c r="B258" s="78" t="s">
        <v>172</v>
      </c>
      <c r="C258" s="64" t="s">
        <v>55</v>
      </c>
      <c r="D258" s="64" t="n">
        <v>12</v>
      </c>
      <c r="E258" s="42" t="n">
        <v>278.47</v>
      </c>
      <c r="F258" s="65" t="n">
        <v>0</v>
      </c>
      <c r="G258" s="66" t="n">
        <f aca="false">F258*E258</f>
        <v>0</v>
      </c>
      <c r="H258" s="67" t="n">
        <f aca="false">F258/D258</f>
        <v>0</v>
      </c>
      <c r="I258" s="68"/>
      <c r="J258" s="69" t="n">
        <f aca="false">TRUNC((I258*E258),3)</f>
        <v>0</v>
      </c>
      <c r="K258" s="67" t="n">
        <f aca="false">I258/D258</f>
        <v>0</v>
      </c>
      <c r="L258" s="70" t="n">
        <f aca="false">F258+I258</f>
        <v>0</v>
      </c>
      <c r="M258" s="71" t="n">
        <f aca="false">TRUNC((G258+J258),3)</f>
        <v>0</v>
      </c>
      <c r="N258" s="72" t="n">
        <f aca="false">H258+K258</f>
        <v>0</v>
      </c>
      <c r="O258" s="1"/>
      <c r="P258" s="19"/>
      <c r="Q258" s="74"/>
      <c r="R258" s="48"/>
      <c r="S258" s="1"/>
    </row>
    <row r="259" s="47" customFormat="true" ht="47.45" hidden="false" customHeight="false" outlineLevel="0" collapsed="false">
      <c r="A259" s="38" t="s">
        <v>416</v>
      </c>
      <c r="B259" s="78" t="s">
        <v>170</v>
      </c>
      <c r="C259" s="64" t="s">
        <v>55</v>
      </c>
      <c r="D259" s="64" t="n">
        <v>12</v>
      </c>
      <c r="E259" s="42" t="n">
        <v>299.05</v>
      </c>
      <c r="F259" s="65" t="n">
        <v>0</v>
      </c>
      <c r="G259" s="66" t="n">
        <f aca="false">F259*E259</f>
        <v>0</v>
      </c>
      <c r="H259" s="67" t="n">
        <f aca="false">F259/D259</f>
        <v>0</v>
      </c>
      <c r="I259" s="68"/>
      <c r="J259" s="69" t="n">
        <f aca="false">TRUNC((I259*E259),3)</f>
        <v>0</v>
      </c>
      <c r="K259" s="67" t="n">
        <f aca="false">I259/D259</f>
        <v>0</v>
      </c>
      <c r="L259" s="70" t="n">
        <f aca="false">F259+I259</f>
        <v>0</v>
      </c>
      <c r="M259" s="71" t="n">
        <f aca="false">TRUNC((G259+J259),3)</f>
        <v>0</v>
      </c>
      <c r="N259" s="72" t="n">
        <f aca="false">H259+K259</f>
        <v>0</v>
      </c>
      <c r="O259" s="1"/>
      <c r="P259" s="19"/>
      <c r="Q259" s="74"/>
      <c r="R259" s="48"/>
      <c r="S259" s="1"/>
    </row>
    <row r="260" s="47" customFormat="true" ht="35.95" hidden="false" customHeight="false" outlineLevel="0" collapsed="false">
      <c r="A260" s="38" t="s">
        <v>417</v>
      </c>
      <c r="B260" s="78" t="s">
        <v>174</v>
      </c>
      <c r="C260" s="64" t="s">
        <v>55</v>
      </c>
      <c r="D260" s="64" t="n">
        <v>24</v>
      </c>
      <c r="E260" s="42" t="n">
        <v>284.01</v>
      </c>
      <c r="F260" s="65" t="n">
        <v>0</v>
      </c>
      <c r="G260" s="66" t="n">
        <f aca="false">F260*E260</f>
        <v>0</v>
      </c>
      <c r="H260" s="67" t="n">
        <f aca="false">F260/D260</f>
        <v>0</v>
      </c>
      <c r="I260" s="68"/>
      <c r="J260" s="69" t="n">
        <f aca="false">TRUNC((I260*E260),3)</f>
        <v>0</v>
      </c>
      <c r="K260" s="67" t="n">
        <f aca="false">I260/D260</f>
        <v>0</v>
      </c>
      <c r="L260" s="70" t="n">
        <f aca="false">F260+I260</f>
        <v>0</v>
      </c>
      <c r="M260" s="71" t="n">
        <f aca="false">TRUNC((G260+J260),3)</f>
        <v>0</v>
      </c>
      <c r="N260" s="72" t="n">
        <f aca="false">H260+K260</f>
        <v>0</v>
      </c>
      <c r="O260" s="1"/>
      <c r="P260" s="19"/>
      <c r="Q260" s="74"/>
      <c r="R260" s="48"/>
      <c r="S260" s="1"/>
    </row>
    <row r="261" s="47" customFormat="true" ht="13.8" hidden="false" customHeight="false" outlineLevel="0" collapsed="false">
      <c r="A261" s="55" t="s">
        <v>418</v>
      </c>
      <c r="B261" s="56" t="s">
        <v>179</v>
      </c>
      <c r="C261" s="57"/>
      <c r="D261" s="58"/>
      <c r="E261" s="57"/>
      <c r="F261" s="59"/>
      <c r="G261" s="57"/>
      <c r="H261" s="60"/>
      <c r="I261" s="59"/>
      <c r="J261" s="61" t="n">
        <f aca="false">SUM(J262:J270)</f>
        <v>0</v>
      </c>
      <c r="K261" s="60"/>
      <c r="L261" s="57"/>
      <c r="M261" s="61" t="n">
        <f aca="false">SUM(M262:M270)</f>
        <v>0</v>
      </c>
      <c r="N261" s="60"/>
      <c r="O261" s="1"/>
      <c r="P261" s="19"/>
      <c r="Q261" s="74"/>
      <c r="R261" s="48"/>
      <c r="S261" s="1"/>
    </row>
    <row r="262" s="47" customFormat="true" ht="23.85" hidden="false" customHeight="false" outlineLevel="0" collapsed="false">
      <c r="A262" s="38" t="s">
        <v>419</v>
      </c>
      <c r="B262" s="75" t="s">
        <v>181</v>
      </c>
      <c r="C262" s="64" t="s">
        <v>31</v>
      </c>
      <c r="D262" s="76" t="n">
        <v>189.76</v>
      </c>
      <c r="E262" s="42" t="n">
        <v>8.8299957841484</v>
      </c>
      <c r="F262" s="65" t="n">
        <v>0</v>
      </c>
      <c r="G262" s="66" t="n">
        <f aca="false">F262*E262</f>
        <v>0</v>
      </c>
      <c r="H262" s="67" t="n">
        <f aca="false">F262/D262</f>
        <v>0</v>
      </c>
      <c r="I262" s="68"/>
      <c r="J262" s="69" t="n">
        <f aca="false">TRUNC((I262*E262),3)</f>
        <v>0</v>
      </c>
      <c r="K262" s="67" t="n">
        <f aca="false">I262/D262</f>
        <v>0</v>
      </c>
      <c r="L262" s="70" t="n">
        <f aca="false">F262+I262</f>
        <v>0</v>
      </c>
      <c r="M262" s="71" t="n">
        <f aca="false">TRUNC((G262+J262),3)</f>
        <v>0</v>
      </c>
      <c r="N262" s="72" t="n">
        <f aca="false">H262+K262</f>
        <v>0</v>
      </c>
      <c r="O262" s="1"/>
      <c r="P262" s="19"/>
      <c r="Q262" s="74"/>
      <c r="R262" s="48"/>
      <c r="S262" s="1"/>
    </row>
    <row r="263" s="47" customFormat="true" ht="23.85" hidden="false" customHeight="false" outlineLevel="0" collapsed="false">
      <c r="A263" s="38" t="s">
        <v>420</v>
      </c>
      <c r="B263" s="75" t="s">
        <v>183</v>
      </c>
      <c r="C263" s="64" t="s">
        <v>31</v>
      </c>
      <c r="D263" s="76" t="n">
        <v>189.76</v>
      </c>
      <c r="E263" s="42" t="n">
        <v>41.8699936762226</v>
      </c>
      <c r="F263" s="65" t="n">
        <v>0</v>
      </c>
      <c r="G263" s="66" t="n">
        <f aca="false">F263*E263</f>
        <v>0</v>
      </c>
      <c r="H263" s="67" t="n">
        <f aca="false">F263/D263</f>
        <v>0</v>
      </c>
      <c r="I263" s="68"/>
      <c r="J263" s="69" t="n">
        <f aca="false">TRUNC((I263*E263),3)</f>
        <v>0</v>
      </c>
      <c r="K263" s="67" t="n">
        <f aca="false">I263/D263</f>
        <v>0</v>
      </c>
      <c r="L263" s="70" t="n">
        <f aca="false">F263+I263</f>
        <v>0</v>
      </c>
      <c r="M263" s="71" t="n">
        <f aca="false">TRUNC((G263+J263),3)</f>
        <v>0</v>
      </c>
      <c r="N263" s="72" t="n">
        <f aca="false">H263+K263</f>
        <v>0</v>
      </c>
      <c r="O263" s="1"/>
      <c r="P263" s="19"/>
      <c r="Q263" s="74"/>
      <c r="R263" s="48"/>
      <c r="S263" s="1"/>
    </row>
    <row r="264" s="47" customFormat="true" ht="23.85" hidden="false" customHeight="false" outlineLevel="0" collapsed="false">
      <c r="A264" s="38" t="s">
        <v>421</v>
      </c>
      <c r="B264" s="75" t="s">
        <v>185</v>
      </c>
      <c r="C264" s="64" t="s">
        <v>31</v>
      </c>
      <c r="D264" s="76" t="n">
        <v>189.76</v>
      </c>
      <c r="E264" s="42" t="n">
        <v>29.0199725969646</v>
      </c>
      <c r="F264" s="65" t="n">
        <v>0</v>
      </c>
      <c r="G264" s="66" t="n">
        <f aca="false">F264*E264</f>
        <v>0</v>
      </c>
      <c r="H264" s="67" t="n">
        <f aca="false">F264/D264</f>
        <v>0</v>
      </c>
      <c r="I264" s="68"/>
      <c r="J264" s="69" t="n">
        <f aca="false">TRUNC((I264*E264),3)</f>
        <v>0</v>
      </c>
      <c r="K264" s="67" t="n">
        <f aca="false">I264/D264</f>
        <v>0</v>
      </c>
      <c r="L264" s="70" t="n">
        <f aca="false">F264+I264</f>
        <v>0</v>
      </c>
      <c r="M264" s="71" t="n">
        <f aca="false">TRUNC((G264+J264),3)</f>
        <v>0</v>
      </c>
      <c r="N264" s="72" t="n">
        <f aca="false">H264+K264</f>
        <v>0</v>
      </c>
      <c r="O264" s="1"/>
      <c r="P264" s="19"/>
      <c r="Q264" s="74"/>
      <c r="R264" s="48"/>
      <c r="S264" s="1"/>
    </row>
    <row r="265" s="47" customFormat="true" ht="23.85" hidden="false" customHeight="false" outlineLevel="0" collapsed="false">
      <c r="A265" s="38" t="s">
        <v>422</v>
      </c>
      <c r="B265" s="75" t="s">
        <v>187</v>
      </c>
      <c r="C265" s="64" t="s">
        <v>31</v>
      </c>
      <c r="D265" s="76" t="n">
        <v>93.78</v>
      </c>
      <c r="E265" s="42" t="n">
        <v>17.2599701428876</v>
      </c>
      <c r="F265" s="65" t="n">
        <v>0</v>
      </c>
      <c r="G265" s="66" t="n">
        <f aca="false">F265*E265</f>
        <v>0</v>
      </c>
      <c r="H265" s="67" t="n">
        <f aca="false">F265/D265</f>
        <v>0</v>
      </c>
      <c r="I265" s="68"/>
      <c r="J265" s="69" t="n">
        <f aca="false">TRUNC((I265*E265),3)</f>
        <v>0</v>
      </c>
      <c r="K265" s="67" t="n">
        <f aca="false">I265/D265</f>
        <v>0</v>
      </c>
      <c r="L265" s="70" t="n">
        <f aca="false">F265+I265</f>
        <v>0</v>
      </c>
      <c r="M265" s="71" t="n">
        <f aca="false">TRUNC((G265+J265),3)</f>
        <v>0</v>
      </c>
      <c r="N265" s="72" t="n">
        <f aca="false">H265+K265</f>
        <v>0</v>
      </c>
      <c r="O265" s="1"/>
      <c r="P265" s="19"/>
      <c r="Q265" s="74"/>
      <c r="R265" s="48"/>
      <c r="S265" s="1"/>
    </row>
    <row r="266" s="47" customFormat="true" ht="23.85" hidden="false" customHeight="false" outlineLevel="0" collapsed="false">
      <c r="A266" s="38" t="s">
        <v>423</v>
      </c>
      <c r="B266" s="75" t="s">
        <v>189</v>
      </c>
      <c r="C266" s="64" t="s">
        <v>31</v>
      </c>
      <c r="D266" s="76" t="n">
        <v>93.78</v>
      </c>
      <c r="E266" s="42" t="n">
        <v>31.3699082960119</v>
      </c>
      <c r="F266" s="65" t="n">
        <v>0</v>
      </c>
      <c r="G266" s="66" t="n">
        <f aca="false">F266*E266</f>
        <v>0</v>
      </c>
      <c r="H266" s="67" t="n">
        <f aca="false">F266/D266</f>
        <v>0</v>
      </c>
      <c r="I266" s="68"/>
      <c r="J266" s="69" t="n">
        <f aca="false">TRUNC((I266*E266),3)</f>
        <v>0</v>
      </c>
      <c r="K266" s="67" t="n">
        <f aca="false">I266/D266</f>
        <v>0</v>
      </c>
      <c r="L266" s="70" t="n">
        <f aca="false">F266+I266</f>
        <v>0</v>
      </c>
      <c r="M266" s="71" t="n">
        <f aca="false">TRUNC((G266+J266),3)</f>
        <v>0</v>
      </c>
      <c r="N266" s="72" t="n">
        <f aca="false">H266+K266</f>
        <v>0</v>
      </c>
      <c r="O266" s="1"/>
      <c r="P266" s="19"/>
      <c r="Q266" s="74"/>
      <c r="R266" s="48"/>
      <c r="S266" s="1"/>
    </row>
    <row r="267" s="47" customFormat="true" ht="23.85" hidden="false" customHeight="false" outlineLevel="0" collapsed="false">
      <c r="A267" s="38" t="s">
        <v>424</v>
      </c>
      <c r="B267" s="75" t="s">
        <v>191</v>
      </c>
      <c r="C267" s="64" t="s">
        <v>31</v>
      </c>
      <c r="D267" s="76" t="n">
        <v>44.24</v>
      </c>
      <c r="E267" s="42" t="n">
        <v>25.4599909584087</v>
      </c>
      <c r="F267" s="65" t="n">
        <v>0</v>
      </c>
      <c r="G267" s="66" t="n">
        <f aca="false">F267*E267</f>
        <v>0</v>
      </c>
      <c r="H267" s="67" t="n">
        <f aca="false">F267/D267</f>
        <v>0</v>
      </c>
      <c r="I267" s="68"/>
      <c r="J267" s="69" t="n">
        <f aca="false">TRUNC((I267*E267),3)</f>
        <v>0</v>
      </c>
      <c r="K267" s="67" t="n">
        <f aca="false">I267/D267</f>
        <v>0</v>
      </c>
      <c r="L267" s="70" t="n">
        <f aca="false">F267+I267</f>
        <v>0</v>
      </c>
      <c r="M267" s="71" t="n">
        <f aca="false">TRUNC((G267+J267),3)</f>
        <v>0</v>
      </c>
      <c r="N267" s="72" t="n">
        <f aca="false">H267+K267</f>
        <v>0</v>
      </c>
      <c r="O267" s="1"/>
      <c r="P267" s="19"/>
      <c r="Q267" s="74"/>
      <c r="R267" s="48"/>
      <c r="S267" s="1"/>
    </row>
    <row r="268" s="47" customFormat="true" ht="35.95" hidden="false" customHeight="false" outlineLevel="0" collapsed="false">
      <c r="A268" s="38" t="s">
        <v>425</v>
      </c>
      <c r="B268" s="82" t="s">
        <v>193</v>
      </c>
      <c r="C268" s="64" t="s">
        <v>31</v>
      </c>
      <c r="D268" s="76" t="n">
        <v>1.68</v>
      </c>
      <c r="E268" s="42" t="n">
        <v>33.2142857142857</v>
      </c>
      <c r="F268" s="65" t="n">
        <v>0</v>
      </c>
      <c r="G268" s="66" t="n">
        <f aca="false">F268*E268</f>
        <v>0</v>
      </c>
      <c r="H268" s="67" t="n">
        <f aca="false">F268/D268</f>
        <v>0</v>
      </c>
      <c r="I268" s="68"/>
      <c r="J268" s="69" t="n">
        <f aca="false">TRUNC((I268*E268),3)</f>
        <v>0</v>
      </c>
      <c r="K268" s="67" t="n">
        <f aca="false">I268/D268</f>
        <v>0</v>
      </c>
      <c r="L268" s="70" t="n">
        <f aca="false">F268+I268</f>
        <v>0</v>
      </c>
      <c r="M268" s="71" t="n">
        <f aca="false">TRUNC((G268+J268),3)</f>
        <v>0</v>
      </c>
      <c r="N268" s="72" t="n">
        <f aca="false">H268+K268</f>
        <v>0</v>
      </c>
      <c r="O268" s="1"/>
      <c r="P268" s="19"/>
      <c r="Q268" s="74"/>
      <c r="R268" s="48"/>
      <c r="S268" s="1"/>
    </row>
    <row r="269" s="47" customFormat="true" ht="47.45" hidden="false" customHeight="false" outlineLevel="0" collapsed="false">
      <c r="A269" s="38" t="s">
        <v>426</v>
      </c>
      <c r="B269" s="75" t="s">
        <v>195</v>
      </c>
      <c r="C269" s="64" t="s">
        <v>31</v>
      </c>
      <c r="D269" s="76" t="n">
        <v>44.24</v>
      </c>
      <c r="E269" s="42" t="n">
        <v>158.779837251356</v>
      </c>
      <c r="F269" s="65" t="n">
        <v>0</v>
      </c>
      <c r="G269" s="66" t="n">
        <f aca="false">F269*E269</f>
        <v>0</v>
      </c>
      <c r="H269" s="67" t="n">
        <f aca="false">F269/D269</f>
        <v>0</v>
      </c>
      <c r="I269" s="68"/>
      <c r="J269" s="69" t="n">
        <f aca="false">TRUNC((I269*E269),3)</f>
        <v>0</v>
      </c>
      <c r="K269" s="67" t="n">
        <f aca="false">I269/D269</f>
        <v>0</v>
      </c>
      <c r="L269" s="70" t="n">
        <f aca="false">F269+I269</f>
        <v>0</v>
      </c>
      <c r="M269" s="71" t="n">
        <f aca="false">TRUNC((G269+J269),3)</f>
        <v>0</v>
      </c>
      <c r="N269" s="72" t="n">
        <f aca="false">H269+K269</f>
        <v>0</v>
      </c>
      <c r="O269" s="1"/>
      <c r="P269" s="19"/>
      <c r="Q269" s="74"/>
      <c r="R269" s="48"/>
      <c r="S269" s="1"/>
    </row>
    <row r="270" s="47" customFormat="true" ht="23.85" hidden="false" customHeight="false" outlineLevel="0" collapsed="false">
      <c r="A270" s="38" t="s">
        <v>427</v>
      </c>
      <c r="B270" s="75" t="s">
        <v>197</v>
      </c>
      <c r="C270" s="64" t="s">
        <v>31</v>
      </c>
      <c r="D270" s="76" t="n">
        <v>57.98</v>
      </c>
      <c r="E270" s="42" t="n">
        <v>274.449982752673</v>
      </c>
      <c r="F270" s="65" t="n">
        <v>0</v>
      </c>
      <c r="G270" s="66" t="n">
        <f aca="false">F270*E270</f>
        <v>0</v>
      </c>
      <c r="H270" s="67" t="n">
        <f aca="false">F270/D270</f>
        <v>0</v>
      </c>
      <c r="I270" s="68"/>
      <c r="J270" s="69" t="n">
        <f aca="false">TRUNC((I270*E270),3)</f>
        <v>0</v>
      </c>
      <c r="K270" s="67" t="n">
        <f aca="false">I270/D270</f>
        <v>0</v>
      </c>
      <c r="L270" s="70" t="n">
        <f aca="false">F270+I270</f>
        <v>0</v>
      </c>
      <c r="M270" s="71" t="n">
        <f aca="false">TRUNC((G270+J270),3)</f>
        <v>0</v>
      </c>
      <c r="N270" s="72" t="n">
        <f aca="false">H270+K270</f>
        <v>0</v>
      </c>
      <c r="O270" s="1"/>
      <c r="P270" s="19"/>
      <c r="Q270" s="74"/>
      <c r="R270" s="48"/>
      <c r="S270" s="1"/>
    </row>
    <row r="271" s="47" customFormat="true" ht="13.8" hidden="false" customHeight="false" outlineLevel="0" collapsed="false">
      <c r="A271" s="55" t="s">
        <v>428</v>
      </c>
      <c r="B271" s="56" t="s">
        <v>229</v>
      </c>
      <c r="C271" s="57"/>
      <c r="D271" s="58"/>
      <c r="E271" s="57"/>
      <c r="F271" s="59"/>
      <c r="G271" s="57"/>
      <c r="H271" s="60"/>
      <c r="I271" s="59"/>
      <c r="J271" s="61" t="n">
        <f aca="false">SUM(J272:J273)</f>
        <v>0</v>
      </c>
      <c r="K271" s="60"/>
      <c r="L271" s="57"/>
      <c r="M271" s="61" t="n">
        <f aca="false">SUM(M272:M273)</f>
        <v>0</v>
      </c>
      <c r="N271" s="60"/>
      <c r="O271" s="1"/>
      <c r="P271" s="19"/>
      <c r="Q271" s="74"/>
      <c r="R271" s="48"/>
      <c r="S271" s="1"/>
    </row>
    <row r="272" s="47" customFormat="true" ht="23.85" hidden="false" customHeight="false" outlineLevel="0" collapsed="false">
      <c r="A272" s="38" t="s">
        <v>429</v>
      </c>
      <c r="B272" s="78" t="s">
        <v>241</v>
      </c>
      <c r="C272" s="64" t="s">
        <v>55</v>
      </c>
      <c r="D272" s="64" t="n">
        <v>1</v>
      </c>
      <c r="E272" s="42" t="n">
        <v>26.75</v>
      </c>
      <c r="F272" s="65" t="n">
        <v>0</v>
      </c>
      <c r="G272" s="66" t="n">
        <f aca="false">F272*E272</f>
        <v>0</v>
      </c>
      <c r="H272" s="67" t="n">
        <f aca="false">F272/D272</f>
        <v>0</v>
      </c>
      <c r="I272" s="68"/>
      <c r="J272" s="69" t="n">
        <f aca="false">TRUNC((I272*E272),3)</f>
        <v>0</v>
      </c>
      <c r="K272" s="67" t="n">
        <f aca="false">I272/D272</f>
        <v>0</v>
      </c>
      <c r="L272" s="70" t="n">
        <f aca="false">F272+I272</f>
        <v>0</v>
      </c>
      <c r="M272" s="71" t="n">
        <f aca="false">TRUNC((G272+J272),3)</f>
        <v>0</v>
      </c>
      <c r="N272" s="72" t="n">
        <f aca="false">H272+K272</f>
        <v>0</v>
      </c>
      <c r="O272" s="1"/>
      <c r="P272" s="19"/>
      <c r="Q272" s="74"/>
      <c r="R272" s="48"/>
      <c r="S272" s="1"/>
    </row>
    <row r="273" s="47" customFormat="true" ht="23.85" hidden="false" customHeight="false" outlineLevel="0" collapsed="false">
      <c r="A273" s="38" t="s">
        <v>430</v>
      </c>
      <c r="B273" s="78" t="s">
        <v>253</v>
      </c>
      <c r="C273" s="64" t="s">
        <v>55</v>
      </c>
      <c r="D273" s="64" t="n">
        <v>2</v>
      </c>
      <c r="E273" s="42" t="n">
        <v>26.75</v>
      </c>
      <c r="F273" s="65" t="n">
        <v>0</v>
      </c>
      <c r="G273" s="66" t="n">
        <f aca="false">F273*E273</f>
        <v>0</v>
      </c>
      <c r="H273" s="67" t="n">
        <f aca="false">F273/D273</f>
        <v>0</v>
      </c>
      <c r="I273" s="68"/>
      <c r="J273" s="69" t="n">
        <f aca="false">TRUNC((I273*E273),3)</f>
        <v>0</v>
      </c>
      <c r="K273" s="67" t="n">
        <f aca="false">I273/D273</f>
        <v>0</v>
      </c>
      <c r="L273" s="70" t="n">
        <f aca="false">F273+I273</f>
        <v>0</v>
      </c>
      <c r="M273" s="71" t="n">
        <f aca="false">TRUNC((G273+J273),3)</f>
        <v>0</v>
      </c>
      <c r="N273" s="72" t="n">
        <f aca="false">H273+K273</f>
        <v>0</v>
      </c>
      <c r="O273" s="1"/>
      <c r="P273" s="19"/>
      <c r="Q273" s="74"/>
      <c r="R273" s="48"/>
      <c r="S273" s="1"/>
    </row>
    <row r="274" s="47" customFormat="true" ht="13.8" hidden="false" customHeight="false" outlineLevel="0" collapsed="false">
      <c r="A274" s="55" t="s">
        <v>431</v>
      </c>
      <c r="B274" s="56" t="s">
        <v>262</v>
      </c>
      <c r="C274" s="57"/>
      <c r="D274" s="58"/>
      <c r="E274" s="57"/>
      <c r="F274" s="59"/>
      <c r="G274" s="57"/>
      <c r="H274" s="60"/>
      <c r="I274" s="59"/>
      <c r="J274" s="61" t="n">
        <f aca="false">SUM(J275)</f>
        <v>0</v>
      </c>
      <c r="K274" s="60"/>
      <c r="L274" s="57"/>
      <c r="M274" s="61" t="n">
        <f aca="false">SUM(M275)</f>
        <v>0</v>
      </c>
      <c r="N274" s="60"/>
      <c r="O274" s="1"/>
      <c r="P274" s="19"/>
      <c r="Q274" s="74"/>
      <c r="R274" s="48"/>
      <c r="S274" s="1"/>
    </row>
    <row r="275" s="47" customFormat="true" ht="23.85" hidden="false" customHeight="false" outlineLevel="0" collapsed="false">
      <c r="A275" s="38" t="s">
        <v>432</v>
      </c>
      <c r="B275" s="80" t="s">
        <v>433</v>
      </c>
      <c r="C275" s="63" t="s">
        <v>31</v>
      </c>
      <c r="D275" s="64" t="n">
        <v>6.84</v>
      </c>
      <c r="E275" s="42" t="n">
        <v>374.219298245614</v>
      </c>
      <c r="F275" s="65" t="n">
        <v>0</v>
      </c>
      <c r="G275" s="66" t="n">
        <f aca="false">F275*E275</f>
        <v>0</v>
      </c>
      <c r="H275" s="67" t="n">
        <f aca="false">F275/D275</f>
        <v>0</v>
      </c>
      <c r="I275" s="68"/>
      <c r="J275" s="69" t="n">
        <f aca="false">TRUNC((I275*E275),3)</f>
        <v>0</v>
      </c>
      <c r="K275" s="67" t="n">
        <f aca="false">I275/D275</f>
        <v>0</v>
      </c>
      <c r="L275" s="70" t="n">
        <f aca="false">F275+I275</f>
        <v>0</v>
      </c>
      <c r="M275" s="71" t="n">
        <f aca="false">TRUNC((G275+J275),3)</f>
        <v>0</v>
      </c>
      <c r="N275" s="72" t="n">
        <f aca="false">H275+K275</f>
        <v>0</v>
      </c>
      <c r="O275" s="1"/>
      <c r="P275" s="19"/>
      <c r="Q275" s="74"/>
      <c r="R275" s="48"/>
      <c r="S275" s="1"/>
    </row>
    <row r="276" s="47" customFormat="true" ht="13.8" hidden="false" customHeight="false" outlineLevel="0" collapsed="false">
      <c r="A276" s="55" t="s">
        <v>434</v>
      </c>
      <c r="B276" s="56" t="s">
        <v>268</v>
      </c>
      <c r="C276" s="57"/>
      <c r="D276" s="58"/>
      <c r="E276" s="57"/>
      <c r="F276" s="59"/>
      <c r="G276" s="57"/>
      <c r="H276" s="60"/>
      <c r="I276" s="59"/>
      <c r="J276" s="61" t="n">
        <f aca="false">SUM(J277:J278)</f>
        <v>0</v>
      </c>
      <c r="K276" s="60"/>
      <c r="L276" s="57"/>
      <c r="M276" s="61" t="n">
        <f aca="false">SUM(M277:M278)</f>
        <v>0</v>
      </c>
      <c r="N276" s="60"/>
      <c r="O276" s="1"/>
      <c r="P276" s="19"/>
      <c r="Q276" s="74"/>
      <c r="R276" s="48"/>
      <c r="S276" s="1"/>
    </row>
    <row r="277" s="47" customFormat="true" ht="47.45" hidden="false" customHeight="false" outlineLevel="0" collapsed="false">
      <c r="A277" s="38" t="s">
        <v>435</v>
      </c>
      <c r="B277" s="80" t="s">
        <v>274</v>
      </c>
      <c r="C277" s="64" t="s">
        <v>55</v>
      </c>
      <c r="D277" s="64" t="n">
        <v>1</v>
      </c>
      <c r="E277" s="42" t="n">
        <v>1266.97</v>
      </c>
      <c r="F277" s="65" t="n">
        <v>0</v>
      </c>
      <c r="G277" s="66" t="n">
        <f aca="false">F277*E277</f>
        <v>0</v>
      </c>
      <c r="H277" s="67" t="n">
        <f aca="false">F277/D277</f>
        <v>0</v>
      </c>
      <c r="I277" s="68"/>
      <c r="J277" s="69" t="n">
        <f aca="false">TRUNC((I277*E277),3)</f>
        <v>0</v>
      </c>
      <c r="K277" s="67" t="n">
        <f aca="false">I277/D277</f>
        <v>0</v>
      </c>
      <c r="L277" s="70" t="n">
        <f aca="false">F277+I277</f>
        <v>0</v>
      </c>
      <c r="M277" s="71" t="n">
        <f aca="false">TRUNC((G277+J277),3)</f>
        <v>0</v>
      </c>
      <c r="N277" s="72" t="n">
        <f aca="false">H277+K277</f>
        <v>0</v>
      </c>
      <c r="O277" s="1"/>
      <c r="P277" s="19"/>
      <c r="Q277" s="74"/>
      <c r="R277" s="48"/>
      <c r="S277" s="1"/>
    </row>
    <row r="278" s="47" customFormat="true" ht="35.95" hidden="false" customHeight="false" outlineLevel="0" collapsed="false">
      <c r="A278" s="38" t="s">
        <v>436</v>
      </c>
      <c r="B278" s="80" t="s">
        <v>276</v>
      </c>
      <c r="C278" s="64" t="s">
        <v>55</v>
      </c>
      <c r="D278" s="64" t="n">
        <v>1</v>
      </c>
      <c r="E278" s="42" t="n">
        <v>501.08</v>
      </c>
      <c r="F278" s="65" t="n">
        <v>0</v>
      </c>
      <c r="G278" s="66" t="n">
        <f aca="false">F278*E278</f>
        <v>0</v>
      </c>
      <c r="H278" s="67" t="n">
        <f aca="false">F278/D278</f>
        <v>0</v>
      </c>
      <c r="I278" s="68"/>
      <c r="J278" s="69" t="n">
        <f aca="false">TRUNC((I278*E278),3)</f>
        <v>0</v>
      </c>
      <c r="K278" s="67" t="n">
        <f aca="false">I278/D278</f>
        <v>0</v>
      </c>
      <c r="L278" s="70" t="n">
        <f aca="false">F278+I278</f>
        <v>0</v>
      </c>
      <c r="M278" s="71" t="n">
        <f aca="false">TRUNC((G278+J278),3)</f>
        <v>0</v>
      </c>
      <c r="N278" s="72" t="n">
        <f aca="false">H278+K278</f>
        <v>0</v>
      </c>
      <c r="O278" s="1"/>
      <c r="P278" s="19"/>
      <c r="Q278" s="74"/>
      <c r="R278" s="48"/>
      <c r="S278" s="1"/>
    </row>
    <row r="279" s="47" customFormat="true" ht="13.8" hidden="false" customHeight="false" outlineLevel="0" collapsed="false">
      <c r="A279" s="55" t="s">
        <v>437</v>
      </c>
      <c r="B279" s="56" t="s">
        <v>282</v>
      </c>
      <c r="C279" s="57"/>
      <c r="D279" s="58"/>
      <c r="E279" s="57"/>
      <c r="F279" s="59"/>
      <c r="G279" s="57"/>
      <c r="H279" s="60"/>
      <c r="I279" s="59"/>
      <c r="J279" s="61" t="n">
        <f aca="false">SUM(J280)</f>
        <v>0</v>
      </c>
      <c r="K279" s="60"/>
      <c r="L279" s="57"/>
      <c r="M279" s="61" t="n">
        <f aca="false">SUM(M280)</f>
        <v>0</v>
      </c>
      <c r="N279" s="60"/>
      <c r="O279" s="1"/>
      <c r="P279" s="19"/>
      <c r="Q279" s="74"/>
      <c r="R279" s="48"/>
      <c r="S279" s="1"/>
    </row>
    <row r="280" s="47" customFormat="true" ht="13.8" hidden="false" customHeight="false" outlineLevel="0" collapsed="false">
      <c r="A280" s="38" t="s">
        <v>438</v>
      </c>
      <c r="B280" s="80" t="s">
        <v>284</v>
      </c>
      <c r="C280" s="63" t="s">
        <v>31</v>
      </c>
      <c r="D280" s="64" t="n">
        <v>6.84</v>
      </c>
      <c r="E280" s="42" t="n">
        <v>410.219298245614</v>
      </c>
      <c r="F280" s="65" t="n">
        <v>0</v>
      </c>
      <c r="G280" s="66" t="n">
        <f aca="false">F280*E280</f>
        <v>0</v>
      </c>
      <c r="H280" s="67" t="n">
        <f aca="false">F280/D280</f>
        <v>0</v>
      </c>
      <c r="I280" s="68"/>
      <c r="J280" s="69" t="n">
        <f aca="false">TRUNC((I280*E280),3)</f>
        <v>0</v>
      </c>
      <c r="K280" s="67" t="n">
        <f aca="false">I280/D280</f>
        <v>0</v>
      </c>
      <c r="L280" s="70" t="n">
        <f aca="false">F280+I280</f>
        <v>0</v>
      </c>
      <c r="M280" s="71" t="n">
        <f aca="false">TRUNC((G280+J280),3)</f>
        <v>0</v>
      </c>
      <c r="N280" s="72" t="n">
        <f aca="false">H280+K280</f>
        <v>0</v>
      </c>
      <c r="O280" s="1"/>
      <c r="P280" s="19"/>
      <c r="Q280" s="74"/>
      <c r="R280" s="48"/>
      <c r="S280" s="1"/>
    </row>
    <row r="281" s="47" customFormat="true" ht="13.8" hidden="false" customHeight="false" outlineLevel="0" collapsed="false">
      <c r="A281" s="55" t="n">
        <v>11</v>
      </c>
      <c r="B281" s="56" t="s">
        <v>439</v>
      </c>
      <c r="C281" s="57"/>
      <c r="D281" s="58"/>
      <c r="E281" s="57"/>
      <c r="F281" s="59"/>
      <c r="G281" s="57"/>
      <c r="H281" s="60"/>
      <c r="I281" s="59"/>
      <c r="J281" s="61" t="n">
        <f aca="false">J282+J286+J289+J296+J303+J320+J330+J334+J340+J367+J374</f>
        <v>0</v>
      </c>
      <c r="K281" s="60"/>
      <c r="L281" s="57"/>
      <c r="M281" s="57" t="n">
        <f aca="false">M282+M286+M289+M296+M303+M320+M330+M334+M340+M367+M374</f>
        <v>0</v>
      </c>
      <c r="N281" s="60"/>
      <c r="O281" s="1"/>
      <c r="P281" s="19"/>
      <c r="Q281" s="74"/>
      <c r="R281" s="48"/>
      <c r="S281" s="1"/>
    </row>
    <row r="282" s="47" customFormat="true" ht="13.8" hidden="false" customHeight="false" outlineLevel="0" collapsed="false">
      <c r="A282" s="55" t="s">
        <v>440</v>
      </c>
      <c r="B282" s="56" t="s">
        <v>122</v>
      </c>
      <c r="C282" s="57"/>
      <c r="D282" s="58"/>
      <c r="E282" s="57"/>
      <c r="F282" s="59"/>
      <c r="G282" s="57"/>
      <c r="H282" s="60"/>
      <c r="I282" s="59"/>
      <c r="J282" s="61" t="n">
        <f aca="false">SUM(J283:J285)</f>
        <v>0</v>
      </c>
      <c r="K282" s="60"/>
      <c r="L282" s="57"/>
      <c r="M282" s="61" t="n">
        <f aca="false">SUM(M283:M285)</f>
        <v>0</v>
      </c>
      <c r="N282" s="60"/>
      <c r="O282" s="1"/>
      <c r="P282" s="19"/>
      <c r="Q282" s="74"/>
      <c r="R282" s="48"/>
      <c r="S282" s="1"/>
    </row>
    <row r="283" s="47" customFormat="true" ht="35.95" hidden="false" customHeight="false" outlineLevel="0" collapsed="false">
      <c r="A283" s="38" t="s">
        <v>441</v>
      </c>
      <c r="B283" s="83" t="s">
        <v>111</v>
      </c>
      <c r="C283" s="64" t="s">
        <v>36</v>
      </c>
      <c r="D283" s="76" t="n">
        <v>109</v>
      </c>
      <c r="E283" s="42" t="n">
        <v>801.12</v>
      </c>
      <c r="F283" s="65" t="n">
        <v>0</v>
      </c>
      <c r="G283" s="66" t="n">
        <f aca="false">F283*E283</f>
        <v>0</v>
      </c>
      <c r="H283" s="67" t="n">
        <f aca="false">F283/D283</f>
        <v>0</v>
      </c>
      <c r="I283" s="68"/>
      <c r="J283" s="69" t="n">
        <f aca="false">TRUNC((I283*E283),3)</f>
        <v>0</v>
      </c>
      <c r="K283" s="67" t="n">
        <f aca="false">I283/D283</f>
        <v>0</v>
      </c>
      <c r="L283" s="70" t="n">
        <f aca="false">F283+I283</f>
        <v>0</v>
      </c>
      <c r="M283" s="71" t="n">
        <f aca="false">TRUNC((G283+J283),3)</f>
        <v>0</v>
      </c>
      <c r="N283" s="72" t="n">
        <f aca="false">H283+K283</f>
        <v>0</v>
      </c>
      <c r="O283" s="1"/>
      <c r="P283" s="19"/>
      <c r="Q283" s="74"/>
      <c r="R283" s="48"/>
      <c r="S283" s="1"/>
    </row>
    <row r="284" s="47" customFormat="true" ht="23.85" hidden="false" customHeight="false" outlineLevel="0" collapsed="false">
      <c r="A284" s="38" t="s">
        <v>442</v>
      </c>
      <c r="B284" s="83" t="s">
        <v>113</v>
      </c>
      <c r="C284" s="64" t="s">
        <v>114</v>
      </c>
      <c r="D284" s="76" t="n">
        <v>7803.1</v>
      </c>
      <c r="E284" s="42" t="n">
        <v>15.7299996155374</v>
      </c>
      <c r="F284" s="65" t="n">
        <v>0</v>
      </c>
      <c r="G284" s="66" t="n">
        <f aca="false">F284*E284</f>
        <v>0</v>
      </c>
      <c r="H284" s="67" t="n">
        <f aca="false">F284/D284</f>
        <v>0</v>
      </c>
      <c r="I284" s="68"/>
      <c r="J284" s="69" t="n">
        <f aca="false">TRUNC((I284*E284),3)</f>
        <v>0</v>
      </c>
      <c r="K284" s="67" t="n">
        <f aca="false">I284/D284</f>
        <v>0</v>
      </c>
      <c r="L284" s="70" t="n">
        <f aca="false">F284+I284</f>
        <v>0</v>
      </c>
      <c r="M284" s="71" t="n">
        <f aca="false">TRUNC((G284+J284),3)</f>
        <v>0</v>
      </c>
      <c r="N284" s="72" t="n">
        <f aca="false">H284+K284</f>
        <v>0</v>
      </c>
      <c r="O284" s="1"/>
      <c r="P284" s="19"/>
      <c r="Q284" s="74"/>
      <c r="R284" s="48"/>
      <c r="S284" s="1"/>
    </row>
    <row r="285" s="47" customFormat="true" ht="35.95" hidden="false" customHeight="false" outlineLevel="0" collapsed="false">
      <c r="A285" s="38" t="s">
        <v>443</v>
      </c>
      <c r="B285" s="83" t="s">
        <v>116</v>
      </c>
      <c r="C285" s="64" t="s">
        <v>31</v>
      </c>
      <c r="D285" s="76" t="n">
        <v>1063.8</v>
      </c>
      <c r="E285" s="42" t="n">
        <v>119.659992479789</v>
      </c>
      <c r="F285" s="65" t="n">
        <v>0</v>
      </c>
      <c r="G285" s="66" t="n">
        <f aca="false">F285*E285</f>
        <v>0</v>
      </c>
      <c r="H285" s="67" t="n">
        <f aca="false">F285/D285</f>
        <v>0</v>
      </c>
      <c r="I285" s="68"/>
      <c r="J285" s="69" t="n">
        <f aca="false">TRUNC((I285*E285),3)</f>
        <v>0</v>
      </c>
      <c r="K285" s="67" t="n">
        <f aca="false">I285/D285</f>
        <v>0</v>
      </c>
      <c r="L285" s="70" t="n">
        <f aca="false">F285+I285</f>
        <v>0</v>
      </c>
      <c r="M285" s="71" t="n">
        <f aca="false">TRUNC((G285+J285),3)</f>
        <v>0</v>
      </c>
      <c r="N285" s="72" t="n">
        <f aca="false">H285+K285</f>
        <v>0</v>
      </c>
      <c r="O285" s="1"/>
      <c r="P285" s="19"/>
      <c r="Q285" s="74"/>
      <c r="R285" s="48"/>
      <c r="S285" s="1"/>
    </row>
    <row r="286" s="47" customFormat="true" ht="13.8" hidden="false" customHeight="false" outlineLevel="0" collapsed="false">
      <c r="A286" s="55" t="s">
        <v>444</v>
      </c>
      <c r="B286" s="56" t="s">
        <v>127</v>
      </c>
      <c r="C286" s="57"/>
      <c r="D286" s="58"/>
      <c r="E286" s="57"/>
      <c r="F286" s="59"/>
      <c r="G286" s="57"/>
      <c r="H286" s="60"/>
      <c r="I286" s="59"/>
      <c r="J286" s="61" t="n">
        <f aca="false">SUM(J287:J288)</f>
        <v>0</v>
      </c>
      <c r="K286" s="60"/>
      <c r="L286" s="57"/>
      <c r="M286" s="61" t="n">
        <f aca="false">SUM(M287:M288)</f>
        <v>0</v>
      </c>
      <c r="N286" s="60"/>
      <c r="O286" s="1"/>
      <c r="P286" s="19"/>
      <c r="Q286" s="74"/>
      <c r="R286" s="48"/>
      <c r="S286" s="1"/>
    </row>
    <row r="287" s="47" customFormat="true" ht="47.45" hidden="false" customHeight="false" outlineLevel="0" collapsed="false">
      <c r="A287" s="38" t="s">
        <v>445</v>
      </c>
      <c r="B287" s="75" t="s">
        <v>129</v>
      </c>
      <c r="C287" s="64" t="s">
        <v>31</v>
      </c>
      <c r="D287" s="76" t="n">
        <v>455.03</v>
      </c>
      <c r="E287" s="42" t="n">
        <v>82.6799991209371</v>
      </c>
      <c r="F287" s="65" t="n">
        <v>0</v>
      </c>
      <c r="G287" s="66" t="n">
        <f aca="false">F287*E287</f>
        <v>0</v>
      </c>
      <c r="H287" s="67" t="n">
        <f aca="false">F287/D287</f>
        <v>0</v>
      </c>
      <c r="I287" s="68"/>
      <c r="J287" s="69" t="n">
        <f aca="false">TRUNC((I287*E287),3)</f>
        <v>0</v>
      </c>
      <c r="K287" s="67" t="n">
        <f aca="false">I287/D287</f>
        <v>0</v>
      </c>
      <c r="L287" s="70" t="n">
        <f aca="false">F287+I287</f>
        <v>0</v>
      </c>
      <c r="M287" s="71" t="n">
        <f aca="false">TRUNC((G287+J287),3)</f>
        <v>0</v>
      </c>
      <c r="N287" s="72" t="n">
        <f aca="false">H287+K287</f>
        <v>0</v>
      </c>
      <c r="O287" s="1"/>
      <c r="P287" s="19"/>
      <c r="Q287" s="74"/>
      <c r="R287" s="48"/>
      <c r="S287" s="1"/>
    </row>
    <row r="288" s="47" customFormat="true" ht="47.45" hidden="false" customHeight="false" outlineLevel="0" collapsed="false">
      <c r="A288" s="38" t="s">
        <v>446</v>
      </c>
      <c r="B288" s="75" t="s">
        <v>447</v>
      </c>
      <c r="C288" s="64" t="s">
        <v>36</v>
      </c>
      <c r="D288" s="76" t="n">
        <v>176.56</v>
      </c>
      <c r="E288" s="42" t="n">
        <v>82.9299954689624</v>
      </c>
      <c r="F288" s="65" t="n">
        <v>0</v>
      </c>
      <c r="G288" s="66" t="n">
        <f aca="false">F288*E288</f>
        <v>0</v>
      </c>
      <c r="H288" s="67" t="n">
        <f aca="false">F288/D288</f>
        <v>0</v>
      </c>
      <c r="I288" s="68"/>
      <c r="J288" s="69" t="n">
        <f aca="false">TRUNC((I288*E288),3)</f>
        <v>0</v>
      </c>
      <c r="K288" s="67" t="n">
        <f aca="false">I288/D288</f>
        <v>0</v>
      </c>
      <c r="L288" s="70" t="n">
        <f aca="false">F288+I288</f>
        <v>0</v>
      </c>
      <c r="M288" s="71" t="n">
        <f aca="false">TRUNC((G288+J288),3)</f>
        <v>0</v>
      </c>
      <c r="N288" s="72" t="n">
        <f aca="false">H288+K288</f>
        <v>0</v>
      </c>
      <c r="O288" s="1"/>
      <c r="P288" s="19"/>
      <c r="Q288" s="74"/>
      <c r="R288" s="48"/>
      <c r="S288" s="1"/>
    </row>
    <row r="289" s="47" customFormat="true" ht="13.8" hidden="false" customHeight="false" outlineLevel="0" collapsed="false">
      <c r="A289" s="55" t="s">
        <v>448</v>
      </c>
      <c r="B289" s="56" t="s">
        <v>131</v>
      </c>
      <c r="C289" s="57"/>
      <c r="D289" s="58"/>
      <c r="E289" s="57"/>
      <c r="F289" s="59"/>
      <c r="G289" s="57"/>
      <c r="H289" s="60"/>
      <c r="I289" s="59"/>
      <c r="J289" s="61" t="n">
        <f aca="false">SUM(J290:J295)</f>
        <v>0</v>
      </c>
      <c r="K289" s="60"/>
      <c r="L289" s="57"/>
      <c r="M289" s="61" t="n">
        <f aca="false">SUM(M290:M295)</f>
        <v>0</v>
      </c>
      <c r="N289" s="60"/>
      <c r="O289" s="1"/>
      <c r="P289" s="19"/>
      <c r="Q289" s="74"/>
      <c r="R289" s="48"/>
      <c r="S289" s="1"/>
    </row>
    <row r="290" s="47" customFormat="true" ht="35.95" hidden="false" customHeight="false" outlineLevel="0" collapsed="false">
      <c r="A290" s="38" t="s">
        <v>449</v>
      </c>
      <c r="B290" s="84" t="s">
        <v>450</v>
      </c>
      <c r="C290" s="63" t="s">
        <v>55</v>
      </c>
      <c r="D290" s="64" t="n">
        <v>4</v>
      </c>
      <c r="E290" s="42" t="n">
        <v>3243.48</v>
      </c>
      <c r="F290" s="65" t="n">
        <v>0</v>
      </c>
      <c r="G290" s="66" t="n">
        <f aca="false">F290*E290</f>
        <v>0</v>
      </c>
      <c r="H290" s="67" t="n">
        <f aca="false">F290/D290</f>
        <v>0</v>
      </c>
      <c r="I290" s="68"/>
      <c r="J290" s="69" t="n">
        <f aca="false">TRUNC((I290*E290),3)</f>
        <v>0</v>
      </c>
      <c r="K290" s="67" t="n">
        <f aca="false">I290/D290</f>
        <v>0</v>
      </c>
      <c r="L290" s="70" t="n">
        <f aca="false">F290+I290</f>
        <v>0</v>
      </c>
      <c r="M290" s="71" t="n">
        <f aca="false">TRUNC((G290+J290),3)</f>
        <v>0</v>
      </c>
      <c r="N290" s="72" t="n">
        <f aca="false">H290+K290</f>
        <v>0</v>
      </c>
      <c r="O290" s="1"/>
      <c r="P290" s="19"/>
      <c r="Q290" s="74"/>
      <c r="R290" s="48"/>
      <c r="S290" s="1"/>
    </row>
    <row r="291" s="47" customFormat="true" ht="35.95" hidden="false" customHeight="false" outlineLevel="0" collapsed="false">
      <c r="A291" s="38" t="s">
        <v>451</v>
      </c>
      <c r="B291" s="85" t="s">
        <v>452</v>
      </c>
      <c r="C291" s="63" t="s">
        <v>31</v>
      </c>
      <c r="D291" s="64" t="n">
        <v>258.78</v>
      </c>
      <c r="E291" s="42" t="n">
        <v>75.7399721771389</v>
      </c>
      <c r="F291" s="65" t="n">
        <v>0</v>
      </c>
      <c r="G291" s="66" t="n">
        <f aca="false">F291*E291</f>
        <v>0</v>
      </c>
      <c r="H291" s="67" t="n">
        <f aca="false">F291/D291</f>
        <v>0</v>
      </c>
      <c r="I291" s="68"/>
      <c r="J291" s="69" t="n">
        <f aca="false">TRUNC((I291*E291),3)</f>
        <v>0</v>
      </c>
      <c r="K291" s="67" t="n">
        <f aca="false">I291/D291</f>
        <v>0</v>
      </c>
      <c r="L291" s="70" t="n">
        <f aca="false">F291+I291</f>
        <v>0</v>
      </c>
      <c r="M291" s="71" t="n">
        <f aca="false">TRUNC((G291+J291),3)</f>
        <v>0</v>
      </c>
      <c r="N291" s="72" t="n">
        <f aca="false">H291+K291</f>
        <v>0</v>
      </c>
      <c r="O291" s="1"/>
      <c r="P291" s="19"/>
      <c r="Q291" s="74"/>
      <c r="R291" s="48"/>
      <c r="S291" s="1"/>
    </row>
    <row r="292" s="47" customFormat="true" ht="23.85" hidden="false" customHeight="false" outlineLevel="0" collapsed="false">
      <c r="A292" s="38" t="s">
        <v>453</v>
      </c>
      <c r="B292" s="86" t="s">
        <v>454</v>
      </c>
      <c r="C292" s="63" t="s">
        <v>31</v>
      </c>
      <c r="D292" s="64" t="n">
        <v>258.78</v>
      </c>
      <c r="E292" s="42" t="n">
        <v>320.259989179999</v>
      </c>
      <c r="F292" s="65" t="n">
        <v>0</v>
      </c>
      <c r="G292" s="66" t="n">
        <f aca="false">F292*E292</f>
        <v>0</v>
      </c>
      <c r="H292" s="67" t="n">
        <f aca="false">F292/D292</f>
        <v>0</v>
      </c>
      <c r="I292" s="68"/>
      <c r="J292" s="69" t="n">
        <f aca="false">TRUNC((I292*E292),3)</f>
        <v>0</v>
      </c>
      <c r="K292" s="67" t="n">
        <f aca="false">I292/D292</f>
        <v>0</v>
      </c>
      <c r="L292" s="70" t="n">
        <f aca="false">F292+I292</f>
        <v>0</v>
      </c>
      <c r="M292" s="71" t="n">
        <f aca="false">TRUNC((G292+J292),3)</f>
        <v>0</v>
      </c>
      <c r="N292" s="72" t="n">
        <f aca="false">H292+K292</f>
        <v>0</v>
      </c>
      <c r="O292" s="1"/>
      <c r="P292" s="19"/>
      <c r="Q292" s="74"/>
      <c r="R292" s="48"/>
      <c r="S292" s="1"/>
    </row>
    <row r="293" s="47" customFormat="true" ht="13.8" hidden="false" customHeight="false" outlineLevel="0" collapsed="false">
      <c r="A293" s="38" t="s">
        <v>455</v>
      </c>
      <c r="B293" s="75" t="s">
        <v>137</v>
      </c>
      <c r="C293" s="64" t="s">
        <v>52</v>
      </c>
      <c r="D293" s="76" t="n">
        <v>14</v>
      </c>
      <c r="E293" s="42" t="n">
        <v>277.68</v>
      </c>
      <c r="F293" s="65" t="n">
        <v>0</v>
      </c>
      <c r="G293" s="66" t="n">
        <f aca="false">F293*E293</f>
        <v>0</v>
      </c>
      <c r="H293" s="67" t="n">
        <f aca="false">F293/D293</f>
        <v>0</v>
      </c>
      <c r="I293" s="68"/>
      <c r="J293" s="69" t="n">
        <f aca="false">TRUNC((I293*E293),3)</f>
        <v>0</v>
      </c>
      <c r="K293" s="67" t="n">
        <f aca="false">I293/D293</f>
        <v>0</v>
      </c>
      <c r="L293" s="70" t="n">
        <f aca="false">F293+I293</f>
        <v>0</v>
      </c>
      <c r="M293" s="71" t="n">
        <f aca="false">TRUNC((G293+J293),3)</f>
        <v>0</v>
      </c>
      <c r="N293" s="72" t="n">
        <f aca="false">H293+K293</f>
        <v>0</v>
      </c>
      <c r="O293" s="1"/>
      <c r="P293" s="19"/>
      <c r="Q293" s="74"/>
      <c r="R293" s="48"/>
      <c r="S293" s="1"/>
    </row>
    <row r="294" s="47" customFormat="true" ht="13.8" hidden="false" customHeight="false" outlineLevel="0" collapsed="false">
      <c r="A294" s="38" t="s">
        <v>456</v>
      </c>
      <c r="B294" s="75" t="s">
        <v>139</v>
      </c>
      <c r="C294" s="64" t="s">
        <v>52</v>
      </c>
      <c r="D294" s="76" t="n">
        <v>64</v>
      </c>
      <c r="E294" s="42" t="n">
        <v>49.12</v>
      </c>
      <c r="F294" s="65" t="n">
        <v>0</v>
      </c>
      <c r="G294" s="66" t="n">
        <f aca="false">F294*E294</f>
        <v>0</v>
      </c>
      <c r="H294" s="67" t="n">
        <f aca="false">F294/D294</f>
        <v>0</v>
      </c>
      <c r="I294" s="68"/>
      <c r="J294" s="69" t="n">
        <f aca="false">TRUNC((I294*E294),3)</f>
        <v>0</v>
      </c>
      <c r="K294" s="67" t="n">
        <f aca="false">I294/D294</f>
        <v>0</v>
      </c>
      <c r="L294" s="70" t="n">
        <f aca="false">F294+I294</f>
        <v>0</v>
      </c>
      <c r="M294" s="71" t="n">
        <f aca="false">TRUNC((G294+J294),3)</f>
        <v>0</v>
      </c>
      <c r="N294" s="72" t="n">
        <f aca="false">H294+K294</f>
        <v>0</v>
      </c>
      <c r="O294" s="1"/>
      <c r="P294" s="19"/>
      <c r="Q294" s="74"/>
      <c r="R294" s="48"/>
      <c r="S294" s="1"/>
    </row>
    <row r="295" s="47" customFormat="true" ht="47.45" hidden="false" customHeight="false" outlineLevel="0" collapsed="false">
      <c r="A295" s="38" t="s">
        <v>457</v>
      </c>
      <c r="B295" s="75" t="s">
        <v>141</v>
      </c>
      <c r="C295" s="64" t="s">
        <v>52</v>
      </c>
      <c r="D295" s="76" t="n">
        <v>64</v>
      </c>
      <c r="E295" s="42" t="n">
        <v>158.63</v>
      </c>
      <c r="F295" s="65" t="n">
        <v>0</v>
      </c>
      <c r="G295" s="66" t="n">
        <f aca="false">F295*E295</f>
        <v>0</v>
      </c>
      <c r="H295" s="67" t="n">
        <f aca="false">F295/D295</f>
        <v>0</v>
      </c>
      <c r="I295" s="68"/>
      <c r="J295" s="69" t="n">
        <f aca="false">TRUNC((I295*E295),3)</f>
        <v>0</v>
      </c>
      <c r="K295" s="67" t="n">
        <f aca="false">I295/D295</f>
        <v>0</v>
      </c>
      <c r="L295" s="70" t="n">
        <f aca="false">F295+I295</f>
        <v>0</v>
      </c>
      <c r="M295" s="71" t="n">
        <f aca="false">TRUNC((G295+J295),3)</f>
        <v>0</v>
      </c>
      <c r="N295" s="72" t="n">
        <f aca="false">H295+K295</f>
        <v>0</v>
      </c>
      <c r="O295" s="1"/>
      <c r="P295" s="19"/>
      <c r="Q295" s="74"/>
      <c r="R295" s="48"/>
      <c r="S295" s="1"/>
    </row>
    <row r="296" s="47" customFormat="true" ht="13.8" hidden="false" customHeight="false" outlineLevel="0" collapsed="false">
      <c r="A296" s="55" t="s">
        <v>458</v>
      </c>
      <c r="B296" s="56" t="s">
        <v>143</v>
      </c>
      <c r="C296" s="57"/>
      <c r="D296" s="58"/>
      <c r="E296" s="57"/>
      <c r="F296" s="59"/>
      <c r="G296" s="57"/>
      <c r="H296" s="60"/>
      <c r="I296" s="59"/>
      <c r="J296" s="61" t="n">
        <f aca="false">SUM(J297:J302)</f>
        <v>0</v>
      </c>
      <c r="K296" s="60"/>
      <c r="L296" s="57"/>
      <c r="M296" s="61" t="n">
        <f aca="false">SUM(M297:M302)</f>
        <v>0</v>
      </c>
      <c r="N296" s="60"/>
      <c r="O296" s="1"/>
      <c r="P296" s="19"/>
      <c r="Q296" s="74"/>
      <c r="R296" s="48"/>
      <c r="S296" s="1"/>
    </row>
    <row r="297" s="47" customFormat="true" ht="13.8" hidden="false" customHeight="false" outlineLevel="0" collapsed="false">
      <c r="A297" s="38" t="s">
        <v>459</v>
      </c>
      <c r="B297" s="75" t="s">
        <v>145</v>
      </c>
      <c r="C297" s="64" t="s">
        <v>146</v>
      </c>
      <c r="D297" s="76" t="n">
        <v>10</v>
      </c>
      <c r="E297" s="42" t="n">
        <v>123.27</v>
      </c>
      <c r="F297" s="65" t="n">
        <v>0</v>
      </c>
      <c r="G297" s="66" t="n">
        <f aca="false">F297*E297</f>
        <v>0</v>
      </c>
      <c r="H297" s="67" t="n">
        <f aca="false">F297/D297</f>
        <v>0</v>
      </c>
      <c r="I297" s="68"/>
      <c r="J297" s="69" t="n">
        <f aca="false">TRUNC((I297*E297),3)</f>
        <v>0</v>
      </c>
      <c r="K297" s="67" t="n">
        <f aca="false">I297/D297</f>
        <v>0</v>
      </c>
      <c r="L297" s="70" t="n">
        <f aca="false">F297+I297</f>
        <v>0</v>
      </c>
      <c r="M297" s="71" t="n">
        <f aca="false">TRUNC((G297+J297),3)</f>
        <v>0</v>
      </c>
      <c r="N297" s="72" t="n">
        <f aca="false">H297+K297</f>
        <v>0</v>
      </c>
      <c r="O297" s="1"/>
      <c r="P297" s="19"/>
      <c r="Q297" s="74"/>
      <c r="R297" s="48"/>
      <c r="S297" s="1"/>
    </row>
    <row r="298" s="47" customFormat="true" ht="13.8" hidden="false" customHeight="false" outlineLevel="0" collapsed="false">
      <c r="A298" s="38" t="s">
        <v>460</v>
      </c>
      <c r="B298" s="75" t="s">
        <v>148</v>
      </c>
      <c r="C298" s="64" t="s">
        <v>146</v>
      </c>
      <c r="D298" s="76" t="n">
        <v>20</v>
      </c>
      <c r="E298" s="42" t="n">
        <v>272.25</v>
      </c>
      <c r="F298" s="65" t="n">
        <v>0</v>
      </c>
      <c r="G298" s="66" t="n">
        <f aca="false">F298*E298</f>
        <v>0</v>
      </c>
      <c r="H298" s="67" t="n">
        <f aca="false">F298/D298</f>
        <v>0</v>
      </c>
      <c r="I298" s="68"/>
      <c r="J298" s="69" t="n">
        <f aca="false">TRUNC((I298*E298),3)</f>
        <v>0</v>
      </c>
      <c r="K298" s="67" t="n">
        <f aca="false">I298/D298</f>
        <v>0</v>
      </c>
      <c r="L298" s="70" t="n">
        <f aca="false">F298+I298</f>
        <v>0</v>
      </c>
      <c r="M298" s="71" t="n">
        <f aca="false">TRUNC((G298+J298),3)</f>
        <v>0</v>
      </c>
      <c r="N298" s="72" t="n">
        <f aca="false">H298+K298</f>
        <v>0</v>
      </c>
      <c r="O298" s="1"/>
      <c r="P298" s="19"/>
      <c r="Q298" s="74"/>
      <c r="R298" s="48"/>
      <c r="S298" s="1"/>
    </row>
    <row r="299" s="47" customFormat="true" ht="13.8" hidden="false" customHeight="false" outlineLevel="0" collapsed="false">
      <c r="A299" s="38" t="s">
        <v>461</v>
      </c>
      <c r="B299" s="75" t="s">
        <v>150</v>
      </c>
      <c r="C299" s="64" t="s">
        <v>146</v>
      </c>
      <c r="D299" s="76" t="n">
        <v>10</v>
      </c>
      <c r="E299" s="42" t="n">
        <v>162.55</v>
      </c>
      <c r="F299" s="65" t="n">
        <v>0</v>
      </c>
      <c r="G299" s="66" t="n">
        <f aca="false">F299*E299</f>
        <v>0</v>
      </c>
      <c r="H299" s="67" t="n">
        <f aca="false">F299/D299</f>
        <v>0</v>
      </c>
      <c r="I299" s="68"/>
      <c r="J299" s="69" t="n">
        <f aca="false">TRUNC((I299*E299),3)</f>
        <v>0</v>
      </c>
      <c r="K299" s="67" t="n">
        <f aca="false">I299/D299</f>
        <v>0</v>
      </c>
      <c r="L299" s="70" t="n">
        <f aca="false">F299+I299</f>
        <v>0</v>
      </c>
      <c r="M299" s="71" t="n">
        <f aca="false">TRUNC((G299+J299),3)</f>
        <v>0</v>
      </c>
      <c r="N299" s="72" t="n">
        <f aca="false">H299+K299</f>
        <v>0</v>
      </c>
      <c r="O299" s="1"/>
      <c r="P299" s="19"/>
      <c r="Q299" s="74"/>
      <c r="R299" s="48"/>
      <c r="S299" s="1"/>
    </row>
    <row r="300" s="47" customFormat="true" ht="23.85" hidden="false" customHeight="false" outlineLevel="0" collapsed="false">
      <c r="A300" s="38" t="s">
        <v>462</v>
      </c>
      <c r="B300" s="75" t="s">
        <v>152</v>
      </c>
      <c r="C300" s="64" t="s">
        <v>146</v>
      </c>
      <c r="D300" s="76" t="n">
        <v>20</v>
      </c>
      <c r="E300" s="42" t="n">
        <v>119.36</v>
      </c>
      <c r="F300" s="65" t="n">
        <v>0</v>
      </c>
      <c r="G300" s="66" t="n">
        <f aca="false">F300*E300</f>
        <v>0</v>
      </c>
      <c r="H300" s="67" t="n">
        <f aca="false">F300/D300</f>
        <v>0</v>
      </c>
      <c r="I300" s="68"/>
      <c r="J300" s="69" t="n">
        <f aca="false">TRUNC((I300*E300),3)</f>
        <v>0</v>
      </c>
      <c r="K300" s="67" t="n">
        <f aca="false">I300/D300</f>
        <v>0</v>
      </c>
      <c r="L300" s="70" t="n">
        <f aca="false">F300+I300</f>
        <v>0</v>
      </c>
      <c r="M300" s="71" t="n">
        <f aca="false">TRUNC((G300+J300),3)</f>
        <v>0</v>
      </c>
      <c r="N300" s="72" t="n">
        <f aca="false">H300+K300</f>
        <v>0</v>
      </c>
      <c r="O300" s="1"/>
      <c r="P300" s="19"/>
      <c r="Q300" s="74"/>
      <c r="R300" s="48"/>
      <c r="S300" s="1"/>
    </row>
    <row r="301" s="47" customFormat="true" ht="23.85" hidden="false" customHeight="false" outlineLevel="0" collapsed="false">
      <c r="A301" s="38" t="s">
        <v>463</v>
      </c>
      <c r="B301" s="75" t="s">
        <v>154</v>
      </c>
      <c r="C301" s="64" t="s">
        <v>146</v>
      </c>
      <c r="D301" s="76" t="n">
        <v>10</v>
      </c>
      <c r="E301" s="42" t="n">
        <v>109.55</v>
      </c>
      <c r="F301" s="65" t="n">
        <v>0</v>
      </c>
      <c r="G301" s="66" t="n">
        <f aca="false">F301*E301</f>
        <v>0</v>
      </c>
      <c r="H301" s="67" t="n">
        <f aca="false">F301/D301</f>
        <v>0</v>
      </c>
      <c r="I301" s="68"/>
      <c r="J301" s="69" t="n">
        <f aca="false">TRUNC((I301*E301),3)</f>
        <v>0</v>
      </c>
      <c r="K301" s="67" t="n">
        <f aca="false">I301/D301</f>
        <v>0</v>
      </c>
      <c r="L301" s="70" t="n">
        <f aca="false">F301+I301</f>
        <v>0</v>
      </c>
      <c r="M301" s="71" t="n">
        <f aca="false">TRUNC((G301+J301),3)</f>
        <v>0</v>
      </c>
      <c r="N301" s="72" t="n">
        <f aca="false">H301+K301</f>
        <v>0</v>
      </c>
      <c r="O301" s="1"/>
      <c r="P301" s="19"/>
      <c r="Q301" s="74"/>
      <c r="R301" s="48"/>
      <c r="S301" s="1"/>
    </row>
    <row r="302" s="47" customFormat="true" ht="47.45" hidden="false" customHeight="false" outlineLevel="0" collapsed="false">
      <c r="A302" s="38" t="s">
        <v>464</v>
      </c>
      <c r="B302" s="75" t="s">
        <v>156</v>
      </c>
      <c r="C302" s="64" t="s">
        <v>55</v>
      </c>
      <c r="D302" s="76" t="n">
        <v>1</v>
      </c>
      <c r="E302" s="42" t="n">
        <v>708.76</v>
      </c>
      <c r="F302" s="65" t="n">
        <v>0</v>
      </c>
      <c r="G302" s="66" t="n">
        <f aca="false">F302*E302</f>
        <v>0</v>
      </c>
      <c r="H302" s="67" t="n">
        <f aca="false">F302/D302</f>
        <v>0</v>
      </c>
      <c r="I302" s="68"/>
      <c r="J302" s="69" t="n">
        <f aca="false">TRUNC((I302*E302),3)</f>
        <v>0</v>
      </c>
      <c r="K302" s="67" t="n">
        <f aca="false">I302/D302</f>
        <v>0</v>
      </c>
      <c r="L302" s="70" t="n">
        <f aca="false">F302+I302</f>
        <v>0</v>
      </c>
      <c r="M302" s="71" t="n">
        <f aca="false">TRUNC((G302+J302),3)</f>
        <v>0</v>
      </c>
      <c r="N302" s="72" t="n">
        <f aca="false">H302+K302</f>
        <v>0</v>
      </c>
      <c r="O302" s="1"/>
      <c r="P302" s="19"/>
      <c r="Q302" s="74"/>
      <c r="R302" s="48"/>
      <c r="S302" s="1"/>
    </row>
    <row r="303" s="47" customFormat="true" ht="13.8" hidden="false" customHeight="false" outlineLevel="0" collapsed="false">
      <c r="A303" s="55" t="s">
        <v>465</v>
      </c>
      <c r="B303" s="56" t="s">
        <v>166</v>
      </c>
      <c r="C303" s="57"/>
      <c r="D303" s="58"/>
      <c r="E303" s="57"/>
      <c r="F303" s="59"/>
      <c r="G303" s="57"/>
      <c r="H303" s="60"/>
      <c r="I303" s="59"/>
      <c r="J303" s="61" t="n">
        <f aca="false">SUM(J304:J319)</f>
        <v>0</v>
      </c>
      <c r="K303" s="60"/>
      <c r="L303" s="57"/>
      <c r="M303" s="61" t="n">
        <f aca="false">SUM(M304:M319)</f>
        <v>0</v>
      </c>
      <c r="N303" s="60"/>
      <c r="O303" s="1"/>
      <c r="P303" s="19"/>
      <c r="Q303" s="74"/>
      <c r="R303" s="48"/>
      <c r="S303" s="1"/>
    </row>
    <row r="304" s="47" customFormat="true" ht="23.85" hidden="false" customHeight="false" outlineLevel="0" collapsed="false">
      <c r="A304" s="38" t="s">
        <v>466</v>
      </c>
      <c r="B304" s="78" t="s">
        <v>168</v>
      </c>
      <c r="C304" s="64" t="s">
        <v>55</v>
      </c>
      <c r="D304" s="64" t="n">
        <v>3</v>
      </c>
      <c r="E304" s="42" t="n">
        <v>649.22</v>
      </c>
      <c r="F304" s="65" t="n">
        <v>0</v>
      </c>
      <c r="G304" s="66" t="n">
        <f aca="false">F304*E304</f>
        <v>0</v>
      </c>
      <c r="H304" s="67" t="n">
        <f aca="false">F304/D304</f>
        <v>0</v>
      </c>
      <c r="I304" s="68"/>
      <c r="J304" s="69" t="n">
        <f aca="false">TRUNC((I304*E304),3)</f>
        <v>0</v>
      </c>
      <c r="K304" s="67" t="n">
        <f aca="false">I304/D304</f>
        <v>0</v>
      </c>
      <c r="L304" s="70" t="n">
        <f aca="false">F304+I304</f>
        <v>0</v>
      </c>
      <c r="M304" s="71" t="n">
        <f aca="false">TRUNC((G304+J304),3)</f>
        <v>0</v>
      </c>
      <c r="N304" s="72" t="n">
        <f aca="false">H304+K304</f>
        <v>0</v>
      </c>
      <c r="O304" s="1"/>
      <c r="P304" s="19"/>
      <c r="Q304" s="74"/>
      <c r="R304" s="48"/>
      <c r="S304" s="1"/>
    </row>
    <row r="305" s="47" customFormat="true" ht="35.95" hidden="false" customHeight="false" outlineLevel="0" collapsed="false">
      <c r="A305" s="38" t="s">
        <v>467</v>
      </c>
      <c r="B305" s="78" t="s">
        <v>174</v>
      </c>
      <c r="C305" s="64" t="s">
        <v>55</v>
      </c>
      <c r="D305" s="64" t="n">
        <v>5</v>
      </c>
      <c r="E305" s="42" t="n">
        <v>284.01</v>
      </c>
      <c r="F305" s="65" t="n">
        <v>0</v>
      </c>
      <c r="G305" s="66" t="n">
        <f aca="false">F305*E305</f>
        <v>0</v>
      </c>
      <c r="H305" s="67" t="n">
        <f aca="false">F305/D305</f>
        <v>0</v>
      </c>
      <c r="I305" s="68"/>
      <c r="J305" s="69" t="n">
        <f aca="false">TRUNC((I305*E305),3)</f>
        <v>0</v>
      </c>
      <c r="K305" s="67" t="n">
        <f aca="false">I305/D305</f>
        <v>0</v>
      </c>
      <c r="L305" s="70" t="n">
        <f aca="false">F305+I305</f>
        <v>0</v>
      </c>
      <c r="M305" s="71" t="n">
        <f aca="false">TRUNC((G305+J305),3)</f>
        <v>0</v>
      </c>
      <c r="N305" s="72" t="n">
        <f aca="false">H305+K305</f>
        <v>0</v>
      </c>
      <c r="O305" s="1"/>
      <c r="P305" s="19"/>
      <c r="Q305" s="74"/>
      <c r="R305" s="48"/>
      <c r="S305" s="1"/>
    </row>
    <row r="306" s="47" customFormat="true" ht="35.95" hidden="false" customHeight="false" outlineLevel="0" collapsed="false">
      <c r="A306" s="38" t="s">
        <v>468</v>
      </c>
      <c r="B306" s="78" t="s">
        <v>174</v>
      </c>
      <c r="C306" s="64" t="s">
        <v>55</v>
      </c>
      <c r="D306" s="64" t="n">
        <v>2</v>
      </c>
      <c r="E306" s="42" t="n">
        <v>284.01</v>
      </c>
      <c r="F306" s="65" t="n">
        <v>0</v>
      </c>
      <c r="G306" s="66" t="n">
        <f aca="false">F306*E306</f>
        <v>0</v>
      </c>
      <c r="H306" s="67" t="n">
        <f aca="false">F306/D306</f>
        <v>0</v>
      </c>
      <c r="I306" s="68"/>
      <c r="J306" s="69" t="n">
        <f aca="false">TRUNC((I306*E306),3)</f>
        <v>0</v>
      </c>
      <c r="K306" s="67" t="n">
        <f aca="false">I306/D306</f>
        <v>0</v>
      </c>
      <c r="L306" s="70" t="n">
        <f aca="false">F306+I306</f>
        <v>0</v>
      </c>
      <c r="M306" s="71" t="n">
        <f aca="false">TRUNC((G306+J306),3)</f>
        <v>0</v>
      </c>
      <c r="N306" s="72" t="n">
        <f aca="false">H306+K306</f>
        <v>0</v>
      </c>
      <c r="O306" s="1"/>
      <c r="P306" s="19"/>
      <c r="Q306" s="74"/>
      <c r="R306" s="48"/>
      <c r="S306" s="1"/>
    </row>
    <row r="307" s="47" customFormat="true" ht="47.45" hidden="false" customHeight="false" outlineLevel="0" collapsed="false">
      <c r="A307" s="38" t="s">
        <v>469</v>
      </c>
      <c r="B307" s="78" t="s">
        <v>170</v>
      </c>
      <c r="C307" s="64" t="s">
        <v>55</v>
      </c>
      <c r="D307" s="64" t="n">
        <v>4</v>
      </c>
      <c r="E307" s="42" t="n">
        <v>299.05</v>
      </c>
      <c r="F307" s="65" t="n">
        <v>0</v>
      </c>
      <c r="G307" s="66" t="n">
        <f aca="false">F307*E307</f>
        <v>0</v>
      </c>
      <c r="H307" s="67" t="n">
        <f aca="false">F307/D307</f>
        <v>0</v>
      </c>
      <c r="I307" s="68"/>
      <c r="J307" s="69" t="n">
        <f aca="false">TRUNC((I307*E307),3)</f>
        <v>0</v>
      </c>
      <c r="K307" s="67" t="n">
        <f aca="false">I307/D307</f>
        <v>0</v>
      </c>
      <c r="L307" s="70" t="n">
        <f aca="false">F307+I307</f>
        <v>0</v>
      </c>
      <c r="M307" s="71" t="n">
        <f aca="false">TRUNC((G307+J307),3)</f>
        <v>0</v>
      </c>
      <c r="N307" s="72" t="n">
        <f aca="false">H307+K307</f>
        <v>0</v>
      </c>
      <c r="O307" s="1"/>
      <c r="P307" s="19"/>
      <c r="Q307" s="74"/>
      <c r="R307" s="48"/>
      <c r="S307" s="1"/>
    </row>
    <row r="308" s="47" customFormat="true" ht="35.95" hidden="false" customHeight="false" outlineLevel="0" collapsed="false">
      <c r="A308" s="38" t="s">
        <v>470</v>
      </c>
      <c r="B308" s="78" t="s">
        <v>172</v>
      </c>
      <c r="C308" s="64" t="s">
        <v>55</v>
      </c>
      <c r="D308" s="64" t="n">
        <v>8</v>
      </c>
      <c r="E308" s="42" t="n">
        <v>278.47</v>
      </c>
      <c r="F308" s="65" t="n">
        <v>0</v>
      </c>
      <c r="G308" s="66" t="n">
        <f aca="false">F308*E308</f>
        <v>0</v>
      </c>
      <c r="H308" s="67" t="n">
        <f aca="false">F308/D308</f>
        <v>0</v>
      </c>
      <c r="I308" s="68"/>
      <c r="J308" s="69" t="n">
        <f aca="false">TRUNC((I308*E308),3)</f>
        <v>0</v>
      </c>
      <c r="K308" s="67" t="n">
        <f aca="false">I308/D308</f>
        <v>0</v>
      </c>
      <c r="L308" s="70" t="n">
        <f aca="false">F308+I308</f>
        <v>0</v>
      </c>
      <c r="M308" s="71" t="n">
        <f aca="false">TRUNC((G308+J308),3)</f>
        <v>0</v>
      </c>
      <c r="N308" s="72" t="n">
        <f aca="false">H308+K308</f>
        <v>0</v>
      </c>
      <c r="O308" s="1"/>
      <c r="P308" s="19"/>
      <c r="Q308" s="74"/>
      <c r="R308" s="48"/>
      <c r="S308" s="1"/>
    </row>
    <row r="309" s="47" customFormat="true" ht="35.95" hidden="false" customHeight="false" outlineLevel="0" collapsed="false">
      <c r="A309" s="38" t="s">
        <v>471</v>
      </c>
      <c r="B309" s="78" t="s">
        <v>174</v>
      </c>
      <c r="C309" s="64" t="s">
        <v>55</v>
      </c>
      <c r="D309" s="64" t="n">
        <v>10</v>
      </c>
      <c r="E309" s="42" t="n">
        <v>284.01</v>
      </c>
      <c r="F309" s="65" t="n">
        <v>0</v>
      </c>
      <c r="G309" s="66" t="n">
        <f aca="false">F309*E309</f>
        <v>0</v>
      </c>
      <c r="H309" s="67" t="n">
        <f aca="false">F309/D309</f>
        <v>0</v>
      </c>
      <c r="I309" s="68"/>
      <c r="J309" s="69" t="n">
        <f aca="false">TRUNC((I309*E309),3)</f>
        <v>0</v>
      </c>
      <c r="K309" s="67" t="n">
        <f aca="false">I309/D309</f>
        <v>0</v>
      </c>
      <c r="L309" s="70" t="n">
        <f aca="false">F309+I309</f>
        <v>0</v>
      </c>
      <c r="M309" s="71" t="n">
        <f aca="false">TRUNC((G309+J309),3)</f>
        <v>0</v>
      </c>
      <c r="N309" s="72" t="n">
        <f aca="false">H309+K309</f>
        <v>0</v>
      </c>
      <c r="O309" s="1"/>
      <c r="P309" s="19"/>
      <c r="Q309" s="74"/>
      <c r="R309" s="48"/>
      <c r="S309" s="1"/>
    </row>
    <row r="310" s="47" customFormat="true" ht="35.95" hidden="false" customHeight="false" outlineLevel="0" collapsed="false">
      <c r="A310" s="38" t="s">
        <v>472</v>
      </c>
      <c r="B310" s="78" t="s">
        <v>174</v>
      </c>
      <c r="C310" s="64" t="s">
        <v>55</v>
      </c>
      <c r="D310" s="64" t="n">
        <v>2</v>
      </c>
      <c r="E310" s="42" t="n">
        <v>284.01</v>
      </c>
      <c r="F310" s="65" t="n">
        <v>0</v>
      </c>
      <c r="G310" s="66" t="n">
        <f aca="false">F310*E310</f>
        <v>0</v>
      </c>
      <c r="H310" s="67" t="n">
        <f aca="false">F310/D310</f>
        <v>0</v>
      </c>
      <c r="I310" s="68"/>
      <c r="J310" s="69" t="n">
        <f aca="false">TRUNC((I310*E310),3)</f>
        <v>0</v>
      </c>
      <c r="K310" s="67" t="n">
        <f aca="false">I310/D310</f>
        <v>0</v>
      </c>
      <c r="L310" s="70" t="n">
        <f aca="false">F310+I310</f>
        <v>0</v>
      </c>
      <c r="M310" s="71" t="n">
        <f aca="false">TRUNC((G310+J310),3)</f>
        <v>0</v>
      </c>
      <c r="N310" s="72" t="n">
        <f aca="false">H310+K310</f>
        <v>0</v>
      </c>
      <c r="O310" s="1"/>
      <c r="P310" s="19"/>
      <c r="Q310" s="74"/>
      <c r="R310" s="48"/>
      <c r="S310" s="1"/>
    </row>
    <row r="311" s="47" customFormat="true" ht="47.45" hidden="false" customHeight="false" outlineLevel="0" collapsed="false">
      <c r="A311" s="38" t="s">
        <v>473</v>
      </c>
      <c r="B311" s="78" t="s">
        <v>170</v>
      </c>
      <c r="C311" s="64" t="s">
        <v>55</v>
      </c>
      <c r="D311" s="64" t="n">
        <v>8</v>
      </c>
      <c r="E311" s="42" t="n">
        <v>299.05</v>
      </c>
      <c r="F311" s="65" t="n">
        <v>0</v>
      </c>
      <c r="G311" s="66" t="n">
        <f aca="false">F311*E311</f>
        <v>0</v>
      </c>
      <c r="H311" s="67" t="n">
        <f aca="false">F311/D311</f>
        <v>0</v>
      </c>
      <c r="I311" s="68"/>
      <c r="J311" s="69" t="n">
        <f aca="false">TRUNC((I311*E311),3)</f>
        <v>0</v>
      </c>
      <c r="K311" s="67" t="n">
        <f aca="false">I311/D311</f>
        <v>0</v>
      </c>
      <c r="L311" s="70" t="n">
        <f aca="false">F311+I311</f>
        <v>0</v>
      </c>
      <c r="M311" s="71" t="n">
        <f aca="false">TRUNC((G311+J311),3)</f>
        <v>0</v>
      </c>
      <c r="N311" s="72" t="n">
        <f aca="false">H311+K311</f>
        <v>0</v>
      </c>
      <c r="O311" s="1"/>
      <c r="P311" s="19"/>
      <c r="Q311" s="74"/>
      <c r="R311" s="48"/>
      <c r="S311" s="1"/>
    </row>
    <row r="312" s="47" customFormat="true" ht="35.95" hidden="false" customHeight="false" outlineLevel="0" collapsed="false">
      <c r="A312" s="38" t="s">
        <v>474</v>
      </c>
      <c r="B312" s="78" t="s">
        <v>172</v>
      </c>
      <c r="C312" s="64" t="s">
        <v>55</v>
      </c>
      <c r="D312" s="64" t="n">
        <v>24</v>
      </c>
      <c r="E312" s="42" t="n">
        <v>278.47</v>
      </c>
      <c r="F312" s="65" t="n">
        <v>0</v>
      </c>
      <c r="G312" s="66" t="n">
        <f aca="false">F312*E312</f>
        <v>0</v>
      </c>
      <c r="H312" s="67" t="n">
        <f aca="false">F312/D312</f>
        <v>0</v>
      </c>
      <c r="I312" s="68"/>
      <c r="J312" s="69" t="n">
        <f aca="false">TRUNC((I312*E312),3)</f>
        <v>0</v>
      </c>
      <c r="K312" s="67" t="n">
        <f aca="false">I312/D312</f>
        <v>0</v>
      </c>
      <c r="L312" s="70" t="n">
        <f aca="false">F312+I312</f>
        <v>0</v>
      </c>
      <c r="M312" s="71" t="n">
        <f aca="false">TRUNC((G312+J312),3)</f>
        <v>0</v>
      </c>
      <c r="N312" s="72" t="n">
        <f aca="false">H312+K312</f>
        <v>0</v>
      </c>
      <c r="O312" s="1"/>
      <c r="P312" s="19"/>
      <c r="Q312" s="74"/>
      <c r="R312" s="48"/>
      <c r="S312" s="1"/>
    </row>
    <row r="313" s="47" customFormat="true" ht="35.95" hidden="false" customHeight="false" outlineLevel="0" collapsed="false">
      <c r="A313" s="38" t="s">
        <v>475</v>
      </c>
      <c r="B313" s="78" t="s">
        <v>174</v>
      </c>
      <c r="C313" s="64" t="s">
        <v>55</v>
      </c>
      <c r="D313" s="64" t="n">
        <v>20</v>
      </c>
      <c r="E313" s="42" t="n">
        <v>284.01</v>
      </c>
      <c r="F313" s="65" t="n">
        <v>0</v>
      </c>
      <c r="G313" s="66" t="n">
        <f aca="false">F313*E313</f>
        <v>0</v>
      </c>
      <c r="H313" s="67" t="n">
        <f aca="false">F313/D313</f>
        <v>0</v>
      </c>
      <c r="I313" s="68"/>
      <c r="J313" s="69" t="n">
        <f aca="false">TRUNC((I313*E313),3)</f>
        <v>0</v>
      </c>
      <c r="K313" s="67" t="n">
        <f aca="false">I313/D313</f>
        <v>0</v>
      </c>
      <c r="L313" s="70" t="n">
        <f aca="false">F313+I313</f>
        <v>0</v>
      </c>
      <c r="M313" s="71" t="n">
        <f aca="false">TRUNC((G313+J313),3)</f>
        <v>0</v>
      </c>
      <c r="N313" s="72" t="n">
        <f aca="false">H313+K313</f>
        <v>0</v>
      </c>
      <c r="O313" s="1"/>
      <c r="P313" s="19"/>
      <c r="Q313" s="74"/>
      <c r="R313" s="48"/>
      <c r="S313" s="1"/>
    </row>
    <row r="314" s="47" customFormat="true" ht="47.45" hidden="false" customHeight="false" outlineLevel="0" collapsed="false">
      <c r="A314" s="38" t="s">
        <v>476</v>
      </c>
      <c r="B314" s="78" t="s">
        <v>170</v>
      </c>
      <c r="C314" s="64" t="s">
        <v>55</v>
      </c>
      <c r="D314" s="64" t="n">
        <v>8</v>
      </c>
      <c r="E314" s="42" t="n">
        <v>299.05</v>
      </c>
      <c r="F314" s="65" t="n">
        <v>0</v>
      </c>
      <c r="G314" s="66" t="n">
        <f aca="false">F314*E314</f>
        <v>0</v>
      </c>
      <c r="H314" s="67" t="n">
        <f aca="false">F314/D314</f>
        <v>0</v>
      </c>
      <c r="I314" s="68"/>
      <c r="J314" s="69" t="n">
        <f aca="false">TRUNC((I314*E314),3)</f>
        <v>0</v>
      </c>
      <c r="K314" s="67" t="n">
        <f aca="false">I314/D314</f>
        <v>0</v>
      </c>
      <c r="L314" s="70" t="n">
        <f aca="false">F314+I314</f>
        <v>0</v>
      </c>
      <c r="M314" s="71" t="n">
        <f aca="false">TRUNC((G314+J314),3)</f>
        <v>0</v>
      </c>
      <c r="N314" s="72" t="n">
        <f aca="false">H314+K314</f>
        <v>0</v>
      </c>
      <c r="O314" s="1"/>
      <c r="P314" s="19"/>
      <c r="Q314" s="74"/>
      <c r="R314" s="48"/>
      <c r="S314" s="1"/>
    </row>
    <row r="315" s="47" customFormat="true" ht="35.95" hidden="false" customHeight="false" outlineLevel="0" collapsed="false">
      <c r="A315" s="38" t="s">
        <v>477</v>
      </c>
      <c r="B315" s="78" t="s">
        <v>172</v>
      </c>
      <c r="C315" s="64" t="s">
        <v>55</v>
      </c>
      <c r="D315" s="64" t="n">
        <v>20</v>
      </c>
      <c r="E315" s="42" t="n">
        <v>278.47</v>
      </c>
      <c r="F315" s="65" t="n">
        <v>0</v>
      </c>
      <c r="G315" s="66" t="n">
        <f aca="false">F315*E315</f>
        <v>0</v>
      </c>
      <c r="H315" s="67" t="n">
        <f aca="false">F315/D315</f>
        <v>0</v>
      </c>
      <c r="I315" s="68"/>
      <c r="J315" s="69" t="n">
        <f aca="false">TRUNC((I315*E315),3)</f>
        <v>0</v>
      </c>
      <c r="K315" s="67" t="n">
        <f aca="false">I315/D315</f>
        <v>0</v>
      </c>
      <c r="L315" s="70" t="n">
        <f aca="false">F315+I315</f>
        <v>0</v>
      </c>
      <c r="M315" s="71" t="n">
        <f aca="false">TRUNC((G315+J315),3)</f>
        <v>0</v>
      </c>
      <c r="N315" s="72" t="n">
        <f aca="false">H315+K315</f>
        <v>0</v>
      </c>
      <c r="O315" s="1"/>
      <c r="P315" s="19"/>
      <c r="Q315" s="74"/>
      <c r="R315" s="48"/>
      <c r="S315" s="1"/>
    </row>
    <row r="316" s="47" customFormat="true" ht="35.95" hidden="false" customHeight="false" outlineLevel="0" collapsed="false">
      <c r="A316" s="38" t="s">
        <v>478</v>
      </c>
      <c r="B316" s="78" t="s">
        <v>174</v>
      </c>
      <c r="C316" s="64" t="s">
        <v>55</v>
      </c>
      <c r="D316" s="64" t="n">
        <v>20</v>
      </c>
      <c r="E316" s="42" t="n">
        <v>284.01</v>
      </c>
      <c r="F316" s="65" t="n">
        <v>0</v>
      </c>
      <c r="G316" s="66" t="n">
        <f aca="false">F316*E316</f>
        <v>0</v>
      </c>
      <c r="H316" s="67" t="n">
        <f aca="false">F316/D316</f>
        <v>0</v>
      </c>
      <c r="I316" s="68"/>
      <c r="J316" s="69" t="n">
        <f aca="false">TRUNC((I316*E316),3)</f>
        <v>0</v>
      </c>
      <c r="K316" s="67" t="n">
        <f aca="false">I316/D316</f>
        <v>0</v>
      </c>
      <c r="L316" s="70" t="n">
        <f aca="false">F316+I316</f>
        <v>0</v>
      </c>
      <c r="M316" s="71" t="n">
        <f aca="false">TRUNC((G316+J316),3)</f>
        <v>0</v>
      </c>
      <c r="N316" s="72" t="n">
        <f aca="false">H316+K316</f>
        <v>0</v>
      </c>
      <c r="O316" s="1"/>
      <c r="P316" s="19"/>
      <c r="Q316" s="74"/>
      <c r="R316" s="48"/>
      <c r="S316" s="1"/>
    </row>
    <row r="317" s="47" customFormat="true" ht="35.95" hidden="false" customHeight="false" outlineLevel="0" collapsed="false">
      <c r="A317" s="38" t="s">
        <v>479</v>
      </c>
      <c r="B317" s="78" t="s">
        <v>174</v>
      </c>
      <c r="C317" s="64" t="s">
        <v>55</v>
      </c>
      <c r="D317" s="64" t="n">
        <v>4</v>
      </c>
      <c r="E317" s="42" t="n">
        <v>284.01</v>
      </c>
      <c r="F317" s="65" t="n">
        <v>0</v>
      </c>
      <c r="G317" s="66" t="n">
        <f aca="false">F317*E317</f>
        <v>0</v>
      </c>
      <c r="H317" s="67" t="n">
        <f aca="false">F317/D317</f>
        <v>0</v>
      </c>
      <c r="I317" s="68"/>
      <c r="J317" s="69" t="n">
        <f aca="false">TRUNC((I317*E317),3)</f>
        <v>0</v>
      </c>
      <c r="K317" s="67" t="n">
        <f aca="false">I317/D317</f>
        <v>0</v>
      </c>
      <c r="L317" s="70" t="n">
        <f aca="false">F317+I317</f>
        <v>0</v>
      </c>
      <c r="M317" s="71" t="n">
        <f aca="false">TRUNC((G317+J317),3)</f>
        <v>0</v>
      </c>
      <c r="N317" s="72" t="n">
        <f aca="false">H317+K317</f>
        <v>0</v>
      </c>
      <c r="O317" s="1"/>
      <c r="P317" s="19"/>
      <c r="Q317" s="74"/>
      <c r="R317" s="48"/>
      <c r="S317" s="1"/>
    </row>
    <row r="318" s="47" customFormat="true" ht="47.45" hidden="false" customHeight="false" outlineLevel="0" collapsed="false">
      <c r="A318" s="38" t="s">
        <v>480</v>
      </c>
      <c r="B318" s="78" t="s">
        <v>170</v>
      </c>
      <c r="C318" s="64" t="s">
        <v>55</v>
      </c>
      <c r="D318" s="64" t="n">
        <v>4</v>
      </c>
      <c r="E318" s="42" t="n">
        <v>299.05</v>
      </c>
      <c r="F318" s="65" t="n">
        <v>0</v>
      </c>
      <c r="G318" s="66" t="n">
        <f aca="false">F318*E318</f>
        <v>0</v>
      </c>
      <c r="H318" s="67" t="n">
        <f aca="false">F318/D318</f>
        <v>0</v>
      </c>
      <c r="I318" s="68"/>
      <c r="J318" s="69" t="n">
        <f aca="false">TRUNC((I318*E318),3)</f>
        <v>0</v>
      </c>
      <c r="K318" s="67" t="n">
        <f aca="false">I318/D318</f>
        <v>0</v>
      </c>
      <c r="L318" s="70" t="n">
        <f aca="false">F318+I318</f>
        <v>0</v>
      </c>
      <c r="M318" s="71" t="n">
        <f aca="false">TRUNC((G318+J318),3)</f>
        <v>0</v>
      </c>
      <c r="N318" s="72" t="n">
        <f aca="false">H318+K318</f>
        <v>0</v>
      </c>
      <c r="O318" s="1"/>
      <c r="P318" s="19"/>
      <c r="Q318" s="74"/>
      <c r="R318" s="48"/>
      <c r="S318" s="1"/>
    </row>
    <row r="319" s="47" customFormat="true" ht="35.95" hidden="false" customHeight="false" outlineLevel="0" collapsed="false">
      <c r="A319" s="38" t="s">
        <v>481</v>
      </c>
      <c r="B319" s="78" t="s">
        <v>172</v>
      </c>
      <c r="C319" s="64" t="s">
        <v>55</v>
      </c>
      <c r="D319" s="64" t="n">
        <v>4</v>
      </c>
      <c r="E319" s="42" t="n">
        <v>278.47</v>
      </c>
      <c r="F319" s="65" t="n">
        <v>0</v>
      </c>
      <c r="G319" s="66" t="n">
        <f aca="false">F319*E319</f>
        <v>0</v>
      </c>
      <c r="H319" s="67" t="n">
        <f aca="false">F319/D319</f>
        <v>0</v>
      </c>
      <c r="I319" s="68"/>
      <c r="J319" s="69" t="n">
        <f aca="false">TRUNC((I319*E319),3)</f>
        <v>0</v>
      </c>
      <c r="K319" s="67" t="n">
        <f aca="false">I319/D319</f>
        <v>0</v>
      </c>
      <c r="L319" s="70" t="n">
        <f aca="false">F319+I319</f>
        <v>0</v>
      </c>
      <c r="M319" s="71" t="n">
        <f aca="false">TRUNC((G319+J319),3)</f>
        <v>0</v>
      </c>
      <c r="N319" s="72" t="n">
        <f aca="false">H319+K319</f>
        <v>0</v>
      </c>
      <c r="O319" s="1"/>
      <c r="P319" s="19"/>
      <c r="Q319" s="74"/>
      <c r="R319" s="48"/>
      <c r="S319" s="1"/>
    </row>
    <row r="320" s="47" customFormat="true" ht="13.8" hidden="false" customHeight="false" outlineLevel="0" collapsed="false">
      <c r="A320" s="55" t="s">
        <v>482</v>
      </c>
      <c r="B320" s="56" t="s">
        <v>179</v>
      </c>
      <c r="C320" s="57"/>
      <c r="D320" s="58"/>
      <c r="E320" s="57"/>
      <c r="F320" s="59"/>
      <c r="G320" s="57"/>
      <c r="H320" s="60"/>
      <c r="I320" s="59"/>
      <c r="J320" s="61" t="n">
        <f aca="false">SUM(J321:J329)</f>
        <v>0</v>
      </c>
      <c r="K320" s="60"/>
      <c r="L320" s="57"/>
      <c r="M320" s="61" t="n">
        <f aca="false">SUM(M321:M329)</f>
        <v>0</v>
      </c>
      <c r="N320" s="60"/>
      <c r="O320" s="1"/>
      <c r="P320" s="19"/>
      <c r="Q320" s="74"/>
      <c r="R320" s="48"/>
      <c r="S320" s="1"/>
    </row>
    <row r="321" s="47" customFormat="true" ht="23.85" hidden="false" customHeight="false" outlineLevel="0" collapsed="false">
      <c r="A321" s="38" t="s">
        <v>483</v>
      </c>
      <c r="B321" s="75" t="s">
        <v>181</v>
      </c>
      <c r="C321" s="64" t="s">
        <v>31</v>
      </c>
      <c r="D321" s="76" t="n">
        <v>990.77</v>
      </c>
      <c r="E321" s="42" t="n">
        <v>8.82999081522452</v>
      </c>
      <c r="F321" s="65" t="n">
        <v>0</v>
      </c>
      <c r="G321" s="66" t="n">
        <f aca="false">F321*E321</f>
        <v>0</v>
      </c>
      <c r="H321" s="67" t="n">
        <f aca="false">F321/D321</f>
        <v>0</v>
      </c>
      <c r="I321" s="68"/>
      <c r="J321" s="69" t="n">
        <f aca="false">TRUNC((I321*E321),3)</f>
        <v>0</v>
      </c>
      <c r="K321" s="67" t="n">
        <f aca="false">I321/D321</f>
        <v>0</v>
      </c>
      <c r="L321" s="70" t="n">
        <f aca="false">F321+I321</f>
        <v>0</v>
      </c>
      <c r="M321" s="71" t="n">
        <f aca="false">TRUNC((G321+J321),3)</f>
        <v>0</v>
      </c>
      <c r="N321" s="72" t="n">
        <f aca="false">H321+K321</f>
        <v>0</v>
      </c>
      <c r="O321" s="1"/>
      <c r="P321" s="19"/>
      <c r="Q321" s="74"/>
      <c r="R321" s="48"/>
      <c r="S321" s="1"/>
    </row>
    <row r="322" s="47" customFormat="true" ht="23.85" hidden="false" customHeight="false" outlineLevel="0" collapsed="false">
      <c r="A322" s="38" t="s">
        <v>484</v>
      </c>
      <c r="B322" s="75" t="s">
        <v>183</v>
      </c>
      <c r="C322" s="64" t="s">
        <v>31</v>
      </c>
      <c r="D322" s="76" t="n">
        <v>990.77</v>
      </c>
      <c r="E322" s="42" t="n">
        <v>41.8699900077717</v>
      </c>
      <c r="F322" s="65" t="n">
        <v>0</v>
      </c>
      <c r="G322" s="66" t="n">
        <f aca="false">F322*E322</f>
        <v>0</v>
      </c>
      <c r="H322" s="67" t="n">
        <f aca="false">F322/D322</f>
        <v>0</v>
      </c>
      <c r="I322" s="68"/>
      <c r="J322" s="69" t="n">
        <f aca="false">TRUNC((I322*E322),3)</f>
        <v>0</v>
      </c>
      <c r="K322" s="67" t="n">
        <f aca="false">I322/D322</f>
        <v>0</v>
      </c>
      <c r="L322" s="70" t="n">
        <f aca="false">F322+I322</f>
        <v>0</v>
      </c>
      <c r="M322" s="71" t="n">
        <f aca="false">TRUNC((G322+J322),3)</f>
        <v>0</v>
      </c>
      <c r="N322" s="72" t="n">
        <f aca="false">H322+K322</f>
        <v>0</v>
      </c>
      <c r="O322" s="1"/>
      <c r="P322" s="19"/>
      <c r="Q322" s="74"/>
      <c r="R322" s="48"/>
      <c r="S322" s="1"/>
    </row>
    <row r="323" s="47" customFormat="true" ht="23.85" hidden="false" customHeight="false" outlineLevel="0" collapsed="false">
      <c r="A323" s="38" t="s">
        <v>485</v>
      </c>
      <c r="B323" s="75" t="s">
        <v>185</v>
      </c>
      <c r="C323" s="64" t="s">
        <v>31</v>
      </c>
      <c r="D323" s="76" t="n">
        <v>990.77</v>
      </c>
      <c r="E323" s="42" t="n">
        <v>29.0199945496937</v>
      </c>
      <c r="F323" s="65" t="n">
        <v>0</v>
      </c>
      <c r="G323" s="66" t="n">
        <f aca="false">F323*E323</f>
        <v>0</v>
      </c>
      <c r="H323" s="67" t="n">
        <f aca="false">F323/D323</f>
        <v>0</v>
      </c>
      <c r="I323" s="68"/>
      <c r="J323" s="69" t="n">
        <f aca="false">TRUNC((I323*E323),3)</f>
        <v>0</v>
      </c>
      <c r="K323" s="67" t="n">
        <f aca="false">I323/D323</f>
        <v>0</v>
      </c>
      <c r="L323" s="70" t="n">
        <f aca="false">F323+I323</f>
        <v>0</v>
      </c>
      <c r="M323" s="71" t="n">
        <f aca="false">TRUNC((G323+J323),3)</f>
        <v>0</v>
      </c>
      <c r="N323" s="72" t="n">
        <f aca="false">H323+K323</f>
        <v>0</v>
      </c>
      <c r="O323" s="1"/>
      <c r="P323" s="19"/>
      <c r="Q323" s="74"/>
      <c r="R323" s="48"/>
      <c r="S323" s="1"/>
    </row>
    <row r="324" s="47" customFormat="true" ht="23.85" hidden="false" customHeight="false" outlineLevel="0" collapsed="false">
      <c r="A324" s="38" t="s">
        <v>486</v>
      </c>
      <c r="B324" s="75" t="s">
        <v>187</v>
      </c>
      <c r="C324" s="64" t="s">
        <v>31</v>
      </c>
      <c r="D324" s="76" t="n">
        <v>738.81</v>
      </c>
      <c r="E324" s="42" t="n">
        <v>17.2599991878832</v>
      </c>
      <c r="F324" s="65" t="n">
        <v>0</v>
      </c>
      <c r="G324" s="66" t="n">
        <f aca="false">F324*E324</f>
        <v>0</v>
      </c>
      <c r="H324" s="67" t="n">
        <f aca="false">F324/D324</f>
        <v>0</v>
      </c>
      <c r="I324" s="68"/>
      <c r="J324" s="69" t="n">
        <f aca="false">TRUNC((I324*E324),3)</f>
        <v>0</v>
      </c>
      <c r="K324" s="67" t="n">
        <f aca="false">I324/D324</f>
        <v>0</v>
      </c>
      <c r="L324" s="70" t="n">
        <f aca="false">F324+I324</f>
        <v>0</v>
      </c>
      <c r="M324" s="71" t="n">
        <f aca="false">TRUNC((G324+J324),3)</f>
        <v>0</v>
      </c>
      <c r="N324" s="72" t="n">
        <f aca="false">H324+K324</f>
        <v>0</v>
      </c>
      <c r="O324" s="1"/>
      <c r="P324" s="19"/>
      <c r="Q324" s="74"/>
      <c r="R324" s="48"/>
      <c r="S324" s="1"/>
    </row>
    <row r="325" s="47" customFormat="true" ht="23.85" hidden="false" customHeight="false" outlineLevel="0" collapsed="false">
      <c r="A325" s="38" t="s">
        <v>487</v>
      </c>
      <c r="B325" s="75" t="s">
        <v>189</v>
      </c>
      <c r="C325" s="64" t="s">
        <v>31</v>
      </c>
      <c r="D325" s="76" t="n">
        <v>738.81</v>
      </c>
      <c r="E325" s="42" t="n">
        <v>31.3699868707787</v>
      </c>
      <c r="F325" s="65" t="n">
        <v>0</v>
      </c>
      <c r="G325" s="66" t="n">
        <f aca="false">F325*E325</f>
        <v>0</v>
      </c>
      <c r="H325" s="67" t="n">
        <f aca="false">F325/D325</f>
        <v>0</v>
      </c>
      <c r="I325" s="68"/>
      <c r="J325" s="69" t="n">
        <f aca="false">TRUNC((I325*E325),3)</f>
        <v>0</v>
      </c>
      <c r="K325" s="67" t="n">
        <f aca="false">I325/D325</f>
        <v>0</v>
      </c>
      <c r="L325" s="70" t="n">
        <f aca="false">F325+I325</f>
        <v>0</v>
      </c>
      <c r="M325" s="71" t="n">
        <f aca="false">TRUNC((G325+J325),3)</f>
        <v>0</v>
      </c>
      <c r="N325" s="72" t="n">
        <f aca="false">H325+K325</f>
        <v>0</v>
      </c>
      <c r="O325" s="1"/>
      <c r="P325" s="19"/>
      <c r="Q325" s="74"/>
      <c r="R325" s="48"/>
      <c r="S325" s="1"/>
    </row>
    <row r="326" s="47" customFormat="true" ht="23.85" hidden="false" customHeight="false" outlineLevel="0" collapsed="false">
      <c r="A326" s="38" t="s">
        <v>488</v>
      </c>
      <c r="B326" s="75" t="s">
        <v>191</v>
      </c>
      <c r="C326" s="64" t="s">
        <v>31</v>
      </c>
      <c r="D326" s="76" t="n">
        <v>259.02</v>
      </c>
      <c r="E326" s="42" t="n">
        <v>25.4599644815072</v>
      </c>
      <c r="F326" s="65" t="n">
        <v>0</v>
      </c>
      <c r="G326" s="66" t="n">
        <f aca="false">F326*E326</f>
        <v>0</v>
      </c>
      <c r="H326" s="67" t="n">
        <f aca="false">F326/D326</f>
        <v>0</v>
      </c>
      <c r="I326" s="68"/>
      <c r="J326" s="69" t="n">
        <f aca="false">TRUNC((I326*E326),3)</f>
        <v>0</v>
      </c>
      <c r="K326" s="67" t="n">
        <f aca="false">I326/D326</f>
        <v>0</v>
      </c>
      <c r="L326" s="70" t="n">
        <f aca="false">F326+I326</f>
        <v>0</v>
      </c>
      <c r="M326" s="71" t="n">
        <f aca="false">TRUNC((G326+J326),3)</f>
        <v>0</v>
      </c>
      <c r="N326" s="72" t="n">
        <f aca="false">H326+K326</f>
        <v>0</v>
      </c>
      <c r="O326" s="1"/>
      <c r="P326" s="19"/>
      <c r="Q326" s="74"/>
      <c r="R326" s="48"/>
      <c r="S326" s="1"/>
    </row>
    <row r="327" s="47" customFormat="true" ht="35.95" hidden="false" customHeight="false" outlineLevel="0" collapsed="false">
      <c r="A327" s="38" t="s">
        <v>489</v>
      </c>
      <c r="B327" s="77" t="s">
        <v>193</v>
      </c>
      <c r="C327" s="64" t="s">
        <v>31</v>
      </c>
      <c r="D327" s="76" t="n">
        <v>27.72</v>
      </c>
      <c r="E327" s="42" t="n">
        <v>33.219696969697</v>
      </c>
      <c r="F327" s="65" t="n">
        <v>0</v>
      </c>
      <c r="G327" s="66" t="n">
        <f aca="false">F327*E327</f>
        <v>0</v>
      </c>
      <c r="H327" s="67" t="n">
        <f aca="false">F327/D327</f>
        <v>0</v>
      </c>
      <c r="I327" s="68"/>
      <c r="J327" s="69" t="n">
        <f aca="false">TRUNC((I327*E327),3)</f>
        <v>0</v>
      </c>
      <c r="K327" s="67" t="n">
        <f aca="false">I327/D327</f>
        <v>0</v>
      </c>
      <c r="L327" s="70" t="n">
        <f aca="false">F327+I327</f>
        <v>0</v>
      </c>
      <c r="M327" s="71" t="n">
        <f aca="false">TRUNC((G327+J327),3)</f>
        <v>0</v>
      </c>
      <c r="N327" s="72" t="n">
        <f aca="false">H327+K327</f>
        <v>0</v>
      </c>
      <c r="O327" s="1"/>
      <c r="P327" s="19"/>
      <c r="Q327" s="74"/>
      <c r="R327" s="48"/>
      <c r="S327" s="1"/>
    </row>
    <row r="328" s="47" customFormat="true" ht="47.45" hidden="false" customHeight="false" outlineLevel="0" collapsed="false">
      <c r="A328" s="38" t="s">
        <v>490</v>
      </c>
      <c r="B328" s="75" t="s">
        <v>195</v>
      </c>
      <c r="C328" s="64" t="s">
        <v>31</v>
      </c>
      <c r="D328" s="76" t="n">
        <v>259.02</v>
      </c>
      <c r="E328" s="42" t="n">
        <v>158.779978380048</v>
      </c>
      <c r="F328" s="65" t="n">
        <v>0</v>
      </c>
      <c r="G328" s="66" t="n">
        <f aca="false">F328*E328</f>
        <v>0</v>
      </c>
      <c r="H328" s="67" t="n">
        <f aca="false">F328/D328</f>
        <v>0</v>
      </c>
      <c r="I328" s="68"/>
      <c r="J328" s="69" t="n">
        <f aca="false">TRUNC((I328*E328),3)</f>
        <v>0</v>
      </c>
      <c r="K328" s="67" t="n">
        <f aca="false">I328/D328</f>
        <v>0</v>
      </c>
      <c r="L328" s="70" t="n">
        <f aca="false">F328+I328</f>
        <v>0</v>
      </c>
      <c r="M328" s="71" t="n">
        <f aca="false">TRUNC((G328+J328),3)</f>
        <v>0</v>
      </c>
      <c r="N328" s="72" t="n">
        <f aca="false">H328+K328</f>
        <v>0</v>
      </c>
      <c r="O328" s="1"/>
      <c r="P328" s="19"/>
      <c r="Q328" s="74"/>
      <c r="R328" s="48"/>
      <c r="S328" s="1"/>
    </row>
    <row r="329" s="47" customFormat="true" ht="23.85" hidden="false" customHeight="false" outlineLevel="0" collapsed="false">
      <c r="A329" s="38" t="s">
        <v>491</v>
      </c>
      <c r="B329" s="75" t="s">
        <v>197</v>
      </c>
      <c r="C329" s="64" t="s">
        <v>31</v>
      </c>
      <c r="D329" s="76" t="n">
        <v>187.96</v>
      </c>
      <c r="E329" s="42" t="n">
        <v>274.449989359438</v>
      </c>
      <c r="F329" s="65" t="n">
        <v>0</v>
      </c>
      <c r="G329" s="66" t="n">
        <f aca="false">F329*E329</f>
        <v>0</v>
      </c>
      <c r="H329" s="67" t="n">
        <f aca="false">F329/D329</f>
        <v>0</v>
      </c>
      <c r="I329" s="68"/>
      <c r="J329" s="69" t="n">
        <f aca="false">TRUNC((I329*E329),3)</f>
        <v>0</v>
      </c>
      <c r="K329" s="67" t="n">
        <f aca="false">I329/D329</f>
        <v>0</v>
      </c>
      <c r="L329" s="70" t="n">
        <f aca="false">F329+I329</f>
        <v>0</v>
      </c>
      <c r="M329" s="71" t="n">
        <f aca="false">TRUNC((G329+J329),3)</f>
        <v>0</v>
      </c>
      <c r="N329" s="72" t="n">
        <f aca="false">H329+K329</f>
        <v>0</v>
      </c>
      <c r="O329" s="1"/>
      <c r="P329" s="19"/>
      <c r="Q329" s="74"/>
      <c r="R329" s="48"/>
      <c r="S329" s="1"/>
    </row>
    <row r="330" s="47" customFormat="true" ht="13.8" hidden="false" customHeight="false" outlineLevel="0" collapsed="false">
      <c r="A330" s="55" t="s">
        <v>492</v>
      </c>
      <c r="B330" s="56" t="s">
        <v>199</v>
      </c>
      <c r="C330" s="57"/>
      <c r="D330" s="58"/>
      <c r="E330" s="57"/>
      <c r="F330" s="59"/>
      <c r="G330" s="57"/>
      <c r="H330" s="60"/>
      <c r="I330" s="59"/>
      <c r="J330" s="61" t="n">
        <f aca="false">SUM(J331:J333)</f>
        <v>0</v>
      </c>
      <c r="K330" s="60"/>
      <c r="L330" s="57"/>
      <c r="M330" s="61" t="n">
        <f aca="false">SUM(M331:M333)</f>
        <v>0</v>
      </c>
      <c r="N330" s="60"/>
      <c r="O330" s="1"/>
      <c r="P330" s="19"/>
      <c r="Q330" s="74"/>
      <c r="R330" s="48"/>
      <c r="S330" s="1"/>
    </row>
    <row r="331" s="47" customFormat="true" ht="35.95" hidden="false" customHeight="false" outlineLevel="0" collapsed="false">
      <c r="A331" s="38" t="s">
        <v>493</v>
      </c>
      <c r="B331" s="77" t="s">
        <v>201</v>
      </c>
      <c r="C331" s="87" t="s">
        <v>55</v>
      </c>
      <c r="D331" s="88" t="n">
        <v>10</v>
      </c>
      <c r="E331" s="42" t="n">
        <v>674.99</v>
      </c>
      <c r="F331" s="65" t="n">
        <v>0</v>
      </c>
      <c r="G331" s="66" t="n">
        <f aca="false">F331*E331</f>
        <v>0</v>
      </c>
      <c r="H331" s="67" t="n">
        <f aca="false">F331/D331</f>
        <v>0</v>
      </c>
      <c r="I331" s="68"/>
      <c r="J331" s="69" t="n">
        <f aca="false">TRUNC((I331*E331),3)</f>
        <v>0</v>
      </c>
      <c r="K331" s="67" t="n">
        <f aca="false">I331/D331</f>
        <v>0</v>
      </c>
      <c r="L331" s="70" t="n">
        <f aca="false">F331+I331</f>
        <v>0</v>
      </c>
      <c r="M331" s="71" t="n">
        <f aca="false">TRUNC((G331+J331),3)</f>
        <v>0</v>
      </c>
      <c r="N331" s="72" t="n">
        <f aca="false">H331+K331</f>
        <v>0</v>
      </c>
      <c r="O331" s="1"/>
      <c r="P331" s="19"/>
      <c r="Q331" s="74"/>
      <c r="R331" s="48"/>
      <c r="S331" s="1"/>
    </row>
    <row r="332" s="47" customFormat="true" ht="35.95" hidden="false" customHeight="false" outlineLevel="0" collapsed="false">
      <c r="A332" s="38" t="s">
        <v>494</v>
      </c>
      <c r="B332" s="77" t="s">
        <v>203</v>
      </c>
      <c r="C332" s="64" t="s">
        <v>55</v>
      </c>
      <c r="D332" s="76" t="n">
        <v>10</v>
      </c>
      <c r="E332" s="42" t="n">
        <v>292.04</v>
      </c>
      <c r="F332" s="65" t="n">
        <v>0</v>
      </c>
      <c r="G332" s="66" t="n">
        <f aca="false">F332*E332</f>
        <v>0</v>
      </c>
      <c r="H332" s="67" t="n">
        <f aca="false">F332/D332</f>
        <v>0</v>
      </c>
      <c r="I332" s="68"/>
      <c r="J332" s="69" t="n">
        <f aca="false">TRUNC((I332*E332),3)</f>
        <v>0</v>
      </c>
      <c r="K332" s="67" t="n">
        <f aca="false">I332/D332</f>
        <v>0</v>
      </c>
      <c r="L332" s="70" t="n">
        <f aca="false">F332+I332</f>
        <v>0</v>
      </c>
      <c r="M332" s="71" t="n">
        <f aca="false">TRUNC((G332+J332),3)</f>
        <v>0</v>
      </c>
      <c r="N332" s="72" t="n">
        <f aca="false">H332+K332</f>
        <v>0</v>
      </c>
      <c r="O332" s="1"/>
      <c r="P332" s="19"/>
      <c r="Q332" s="74"/>
      <c r="R332" s="48"/>
      <c r="S332" s="1"/>
    </row>
    <row r="333" s="47" customFormat="true" ht="23.85" hidden="false" customHeight="false" outlineLevel="0" collapsed="false">
      <c r="A333" s="38" t="s">
        <v>495</v>
      </c>
      <c r="B333" s="75" t="s">
        <v>496</v>
      </c>
      <c r="C333" s="64" t="s">
        <v>55</v>
      </c>
      <c r="D333" s="76" t="n">
        <v>1</v>
      </c>
      <c r="E333" s="42" t="n">
        <v>2009.39</v>
      </c>
      <c r="F333" s="65" t="n">
        <v>0</v>
      </c>
      <c r="G333" s="66" t="n">
        <f aca="false">F333*E333</f>
        <v>0</v>
      </c>
      <c r="H333" s="67" t="n">
        <f aca="false">F333/D333</f>
        <v>0</v>
      </c>
      <c r="I333" s="68"/>
      <c r="J333" s="69" t="n">
        <f aca="false">TRUNC((I333*E333),3)</f>
        <v>0</v>
      </c>
      <c r="K333" s="67" t="n">
        <f aca="false">I333/D333</f>
        <v>0</v>
      </c>
      <c r="L333" s="70" t="n">
        <f aca="false">F333+I333</f>
        <v>0</v>
      </c>
      <c r="M333" s="71" t="n">
        <f aca="false">TRUNC((G333+J333),3)</f>
        <v>0</v>
      </c>
      <c r="N333" s="72" t="n">
        <f aca="false">H333+K333</f>
        <v>0</v>
      </c>
      <c r="O333" s="1"/>
      <c r="P333" s="19"/>
      <c r="Q333" s="74"/>
      <c r="R333" s="48"/>
      <c r="S333" s="1"/>
    </row>
    <row r="334" s="47" customFormat="true" ht="13.8" hidden="false" customHeight="false" outlineLevel="0" collapsed="false">
      <c r="A334" s="55" t="s">
        <v>497</v>
      </c>
      <c r="B334" s="56" t="s">
        <v>213</v>
      </c>
      <c r="C334" s="57"/>
      <c r="D334" s="58"/>
      <c r="E334" s="57"/>
      <c r="F334" s="59"/>
      <c r="G334" s="57"/>
      <c r="H334" s="60"/>
      <c r="I334" s="59"/>
      <c r="J334" s="61" t="n">
        <f aca="false">SUM(J335:J339)</f>
        <v>0</v>
      </c>
      <c r="K334" s="60"/>
      <c r="L334" s="57"/>
      <c r="M334" s="61" t="n">
        <f aca="false">SUM(M335:M339)</f>
        <v>0</v>
      </c>
      <c r="N334" s="60"/>
      <c r="O334" s="1"/>
      <c r="P334" s="19"/>
      <c r="Q334" s="74"/>
      <c r="R334" s="48"/>
      <c r="S334" s="1"/>
    </row>
    <row r="335" s="47" customFormat="true" ht="23.85" hidden="false" customHeight="false" outlineLevel="0" collapsed="false">
      <c r="A335" s="38" t="s">
        <v>498</v>
      </c>
      <c r="B335" s="80" t="s">
        <v>215</v>
      </c>
      <c r="C335" s="63" t="s">
        <v>55</v>
      </c>
      <c r="D335" s="64" t="n">
        <v>6</v>
      </c>
      <c r="E335" s="42" t="n">
        <v>239</v>
      </c>
      <c r="F335" s="65" t="n">
        <v>0</v>
      </c>
      <c r="G335" s="66" t="n">
        <f aca="false">F335*E335</f>
        <v>0</v>
      </c>
      <c r="H335" s="67" t="n">
        <f aca="false">F335/D335</f>
        <v>0</v>
      </c>
      <c r="I335" s="68"/>
      <c r="J335" s="69" t="n">
        <f aca="false">TRUNC((I335*E335),3)</f>
        <v>0</v>
      </c>
      <c r="K335" s="67" t="n">
        <f aca="false">I335/D335</f>
        <v>0</v>
      </c>
      <c r="L335" s="70" t="n">
        <f aca="false">F335+I335</f>
        <v>0</v>
      </c>
      <c r="M335" s="71" t="n">
        <f aca="false">TRUNC((G335+J335),3)</f>
        <v>0</v>
      </c>
      <c r="N335" s="72" t="n">
        <f aca="false">H335+K335</f>
        <v>0</v>
      </c>
      <c r="O335" s="1"/>
      <c r="P335" s="19"/>
      <c r="Q335" s="74"/>
      <c r="R335" s="48"/>
      <c r="S335" s="1"/>
    </row>
    <row r="336" s="47" customFormat="true" ht="23.85" hidden="false" customHeight="false" outlineLevel="0" collapsed="false">
      <c r="A336" s="38" t="s">
        <v>499</v>
      </c>
      <c r="B336" s="80" t="s">
        <v>219</v>
      </c>
      <c r="C336" s="63" t="s">
        <v>55</v>
      </c>
      <c r="D336" s="64" t="n">
        <v>1</v>
      </c>
      <c r="E336" s="42" t="n">
        <v>27.81</v>
      </c>
      <c r="F336" s="65" t="n">
        <v>0</v>
      </c>
      <c r="G336" s="66" t="n">
        <f aca="false">F336*E336</f>
        <v>0</v>
      </c>
      <c r="H336" s="67" t="n">
        <f aca="false">F336/D336</f>
        <v>0</v>
      </c>
      <c r="I336" s="68"/>
      <c r="J336" s="69" t="n">
        <f aca="false">TRUNC((I336*E336),3)</f>
        <v>0</v>
      </c>
      <c r="K336" s="67" t="n">
        <f aca="false">I336/D336</f>
        <v>0</v>
      </c>
      <c r="L336" s="70" t="n">
        <f aca="false">F336+I336</f>
        <v>0</v>
      </c>
      <c r="M336" s="71" t="n">
        <f aca="false">TRUNC((G336+J336),3)</f>
        <v>0</v>
      </c>
      <c r="N336" s="72" t="n">
        <f aca="false">H336+K336</f>
        <v>0</v>
      </c>
      <c r="O336" s="1"/>
      <c r="P336" s="19"/>
      <c r="Q336" s="74"/>
      <c r="R336" s="48"/>
      <c r="S336" s="1"/>
    </row>
    <row r="337" s="47" customFormat="true" ht="13.8" hidden="false" customHeight="false" outlineLevel="0" collapsed="false">
      <c r="A337" s="38" t="s">
        <v>500</v>
      </c>
      <c r="B337" s="80" t="s">
        <v>221</v>
      </c>
      <c r="C337" s="63" t="s">
        <v>55</v>
      </c>
      <c r="D337" s="64" t="n">
        <v>1</v>
      </c>
      <c r="E337" s="42" t="n">
        <v>11.34</v>
      </c>
      <c r="F337" s="65" t="n">
        <v>0</v>
      </c>
      <c r="G337" s="66" t="n">
        <f aca="false">F337*E337</f>
        <v>0</v>
      </c>
      <c r="H337" s="67" t="n">
        <f aca="false">F337/D337</f>
        <v>0</v>
      </c>
      <c r="I337" s="68"/>
      <c r="J337" s="69" t="n">
        <f aca="false">TRUNC((I337*E337),3)</f>
        <v>0</v>
      </c>
      <c r="K337" s="67" t="n">
        <f aca="false">I337/D337</f>
        <v>0</v>
      </c>
      <c r="L337" s="70" t="n">
        <f aca="false">F337+I337</f>
        <v>0</v>
      </c>
      <c r="M337" s="71" t="n">
        <f aca="false">TRUNC((G337+J337),3)</f>
        <v>0</v>
      </c>
      <c r="N337" s="72" t="n">
        <f aca="false">H337+K337</f>
        <v>0</v>
      </c>
      <c r="O337" s="1"/>
      <c r="P337" s="19"/>
      <c r="Q337" s="74"/>
      <c r="R337" s="48"/>
      <c r="S337" s="1"/>
    </row>
    <row r="338" s="47" customFormat="true" ht="13.8" hidden="false" customHeight="false" outlineLevel="0" collapsed="false">
      <c r="A338" s="38" t="s">
        <v>501</v>
      </c>
      <c r="B338" s="80" t="s">
        <v>223</v>
      </c>
      <c r="C338" s="63" t="s">
        <v>55</v>
      </c>
      <c r="D338" s="64" t="n">
        <v>1</v>
      </c>
      <c r="E338" s="42" t="n">
        <v>131.56</v>
      </c>
      <c r="F338" s="65" t="n">
        <v>0</v>
      </c>
      <c r="G338" s="66" t="n">
        <f aca="false">F338*E338</f>
        <v>0</v>
      </c>
      <c r="H338" s="67" t="n">
        <f aca="false">F338/D338</f>
        <v>0</v>
      </c>
      <c r="I338" s="68"/>
      <c r="J338" s="69" t="n">
        <f aca="false">TRUNC((I338*E338),3)</f>
        <v>0</v>
      </c>
      <c r="K338" s="67" t="n">
        <f aca="false">I338/D338</f>
        <v>0</v>
      </c>
      <c r="L338" s="70" t="n">
        <f aca="false">F338+I338</f>
        <v>0</v>
      </c>
      <c r="M338" s="71" t="n">
        <f aca="false">TRUNC((G338+J338),3)</f>
        <v>0</v>
      </c>
      <c r="N338" s="72" t="n">
        <f aca="false">H338+K338</f>
        <v>0</v>
      </c>
      <c r="O338" s="1"/>
      <c r="P338" s="19"/>
      <c r="Q338" s="74"/>
      <c r="R338" s="48"/>
      <c r="S338" s="1"/>
    </row>
    <row r="339" s="47" customFormat="true" ht="13.8" hidden="false" customHeight="false" outlineLevel="0" collapsed="false">
      <c r="A339" s="38" t="s">
        <v>502</v>
      </c>
      <c r="B339" s="80" t="s">
        <v>227</v>
      </c>
      <c r="C339" s="63" t="s">
        <v>55</v>
      </c>
      <c r="D339" s="64" t="n">
        <v>1</v>
      </c>
      <c r="E339" s="42" t="n">
        <v>140.8</v>
      </c>
      <c r="F339" s="65" t="n">
        <v>0</v>
      </c>
      <c r="G339" s="66" t="n">
        <f aca="false">F339*E339</f>
        <v>0</v>
      </c>
      <c r="H339" s="67" t="n">
        <f aca="false">F339/D339</f>
        <v>0</v>
      </c>
      <c r="I339" s="68"/>
      <c r="J339" s="69" t="n">
        <f aca="false">TRUNC((I339*E339),3)</f>
        <v>0</v>
      </c>
      <c r="K339" s="67" t="n">
        <f aca="false">I339/D339</f>
        <v>0</v>
      </c>
      <c r="L339" s="70" t="n">
        <f aca="false">F339+I339</f>
        <v>0</v>
      </c>
      <c r="M339" s="71" t="n">
        <f aca="false">TRUNC((G339+J339),3)</f>
        <v>0</v>
      </c>
      <c r="N339" s="72" t="n">
        <f aca="false">H339+K339</f>
        <v>0</v>
      </c>
      <c r="O339" s="1"/>
      <c r="P339" s="19"/>
      <c r="Q339" s="74"/>
      <c r="R339" s="48"/>
      <c r="S339" s="1"/>
    </row>
    <row r="340" s="47" customFormat="true" ht="13.8" hidden="false" customHeight="false" outlineLevel="0" collapsed="false">
      <c r="A340" s="55" t="s">
        <v>503</v>
      </c>
      <c r="B340" s="56" t="s">
        <v>229</v>
      </c>
      <c r="C340" s="57"/>
      <c r="D340" s="58"/>
      <c r="E340" s="57"/>
      <c r="F340" s="59"/>
      <c r="G340" s="57"/>
      <c r="H340" s="60"/>
      <c r="I340" s="59"/>
      <c r="J340" s="61" t="n">
        <f aca="false">SUM(J341:J366)</f>
        <v>0</v>
      </c>
      <c r="K340" s="60"/>
      <c r="L340" s="57"/>
      <c r="M340" s="61" t="n">
        <f aca="false">SUM(M341:M366)</f>
        <v>0</v>
      </c>
      <c r="N340" s="60"/>
      <c r="O340" s="1"/>
      <c r="P340" s="19"/>
      <c r="Q340" s="74"/>
      <c r="R340" s="48"/>
      <c r="S340" s="1"/>
    </row>
    <row r="341" s="47" customFormat="true" ht="23.85" hidden="false" customHeight="false" outlineLevel="0" collapsed="false">
      <c r="A341" s="38" t="s">
        <v>504</v>
      </c>
      <c r="B341" s="78" t="s">
        <v>505</v>
      </c>
      <c r="C341" s="64" t="s">
        <v>55</v>
      </c>
      <c r="D341" s="64" t="n">
        <v>1</v>
      </c>
      <c r="E341" s="42" t="n">
        <v>206.44</v>
      </c>
      <c r="F341" s="65" t="n">
        <v>0</v>
      </c>
      <c r="G341" s="66" t="n">
        <f aca="false">F341*E341</f>
        <v>0</v>
      </c>
      <c r="H341" s="67" t="n">
        <f aca="false">F341/D341</f>
        <v>0</v>
      </c>
      <c r="I341" s="68"/>
      <c r="J341" s="69" t="n">
        <f aca="false">TRUNC((I341*E341),3)</f>
        <v>0</v>
      </c>
      <c r="K341" s="67" t="n">
        <f aca="false">I341/D341</f>
        <v>0</v>
      </c>
      <c r="L341" s="70" t="n">
        <f aca="false">F341+I341</f>
        <v>0</v>
      </c>
      <c r="M341" s="71" t="n">
        <f aca="false">TRUNC((G341+J341),3)</f>
        <v>0</v>
      </c>
      <c r="N341" s="72" t="n">
        <f aca="false">H341+K341</f>
        <v>0</v>
      </c>
      <c r="O341" s="1"/>
      <c r="P341" s="19"/>
      <c r="Q341" s="74"/>
      <c r="R341" s="48"/>
      <c r="S341" s="1"/>
    </row>
    <row r="342" s="47" customFormat="true" ht="47.45" hidden="false" customHeight="false" outlineLevel="0" collapsed="false">
      <c r="A342" s="38" t="s">
        <v>506</v>
      </c>
      <c r="B342" s="78" t="s">
        <v>358</v>
      </c>
      <c r="C342" s="64" t="s">
        <v>55</v>
      </c>
      <c r="D342" s="64" t="n">
        <v>1</v>
      </c>
      <c r="E342" s="42" t="n">
        <v>725.63</v>
      </c>
      <c r="F342" s="65" t="n">
        <v>0</v>
      </c>
      <c r="G342" s="66" t="n">
        <f aca="false">F342*E342</f>
        <v>0</v>
      </c>
      <c r="H342" s="67" t="n">
        <f aca="false">F342/D342</f>
        <v>0</v>
      </c>
      <c r="I342" s="68"/>
      <c r="J342" s="69" t="n">
        <f aca="false">TRUNC((I342*E342),3)</f>
        <v>0</v>
      </c>
      <c r="K342" s="67" t="n">
        <f aca="false">I342/D342</f>
        <v>0</v>
      </c>
      <c r="L342" s="70" t="n">
        <f aca="false">F342+I342</f>
        <v>0</v>
      </c>
      <c r="M342" s="71" t="n">
        <f aca="false">TRUNC((G342+J342),3)</f>
        <v>0</v>
      </c>
      <c r="N342" s="72" t="n">
        <f aca="false">H342+K342</f>
        <v>0</v>
      </c>
      <c r="O342" s="1"/>
      <c r="P342" s="19"/>
      <c r="Q342" s="74"/>
      <c r="R342" s="48"/>
      <c r="S342" s="1"/>
    </row>
    <row r="343" s="47" customFormat="true" ht="23.85" hidden="false" customHeight="false" outlineLevel="0" collapsed="false">
      <c r="A343" s="38" t="s">
        <v>507</v>
      </c>
      <c r="B343" s="78" t="s">
        <v>360</v>
      </c>
      <c r="C343" s="64" t="s">
        <v>55</v>
      </c>
      <c r="D343" s="64" t="n">
        <v>2</v>
      </c>
      <c r="E343" s="42" t="n">
        <v>106.04</v>
      </c>
      <c r="F343" s="65" t="n">
        <v>0</v>
      </c>
      <c r="G343" s="66" t="n">
        <f aca="false">F343*E343</f>
        <v>0</v>
      </c>
      <c r="H343" s="67" t="n">
        <f aca="false">F343/D343</f>
        <v>0</v>
      </c>
      <c r="I343" s="68"/>
      <c r="J343" s="69" t="n">
        <f aca="false">TRUNC((I343*E343),3)</f>
        <v>0</v>
      </c>
      <c r="K343" s="67" t="n">
        <f aca="false">I343/D343</f>
        <v>0</v>
      </c>
      <c r="L343" s="70" t="n">
        <f aca="false">F343+I343</f>
        <v>0</v>
      </c>
      <c r="M343" s="71" t="n">
        <f aca="false">TRUNC((G343+J343),3)</f>
        <v>0</v>
      </c>
      <c r="N343" s="72" t="n">
        <f aca="false">H343+K343</f>
        <v>0</v>
      </c>
      <c r="O343" s="1"/>
      <c r="P343" s="19"/>
      <c r="Q343" s="74"/>
      <c r="R343" s="48"/>
      <c r="S343" s="1"/>
    </row>
    <row r="344" s="47" customFormat="true" ht="23.85" hidden="false" customHeight="false" outlineLevel="0" collapsed="false">
      <c r="A344" s="38" t="s">
        <v>508</v>
      </c>
      <c r="B344" s="78" t="s">
        <v>239</v>
      </c>
      <c r="C344" s="64" t="s">
        <v>55</v>
      </c>
      <c r="D344" s="64" t="n">
        <v>1</v>
      </c>
      <c r="E344" s="42" t="n">
        <v>186.03</v>
      </c>
      <c r="F344" s="65" t="n">
        <v>0</v>
      </c>
      <c r="G344" s="66" t="n">
        <f aca="false">F344*E344</f>
        <v>0</v>
      </c>
      <c r="H344" s="67" t="n">
        <f aca="false">F344/D344</f>
        <v>0</v>
      </c>
      <c r="I344" s="68"/>
      <c r="J344" s="69" t="n">
        <f aca="false">TRUNC((I344*E344),3)</f>
        <v>0</v>
      </c>
      <c r="K344" s="67" t="n">
        <f aca="false">I344/D344</f>
        <v>0</v>
      </c>
      <c r="L344" s="70" t="n">
        <f aca="false">F344+I344</f>
        <v>0</v>
      </c>
      <c r="M344" s="71" t="n">
        <f aca="false">TRUNC((G344+J344),3)</f>
        <v>0</v>
      </c>
      <c r="N344" s="72" t="n">
        <f aca="false">H344+K344</f>
        <v>0</v>
      </c>
      <c r="O344" s="1"/>
      <c r="P344" s="19"/>
      <c r="Q344" s="74"/>
      <c r="R344" s="48"/>
      <c r="S344" s="1"/>
    </row>
    <row r="345" s="47" customFormat="true" ht="23.85" hidden="false" customHeight="false" outlineLevel="0" collapsed="false">
      <c r="A345" s="38" t="s">
        <v>509</v>
      </c>
      <c r="B345" s="78" t="s">
        <v>244</v>
      </c>
      <c r="C345" s="64" t="s">
        <v>55</v>
      </c>
      <c r="D345" s="64" t="n">
        <v>2</v>
      </c>
      <c r="E345" s="42" t="n">
        <v>26.75</v>
      </c>
      <c r="F345" s="65" t="n">
        <v>0</v>
      </c>
      <c r="G345" s="66" t="n">
        <f aca="false">F345*E345</f>
        <v>0</v>
      </c>
      <c r="H345" s="67" t="n">
        <f aca="false">F345/D345</f>
        <v>0</v>
      </c>
      <c r="I345" s="68"/>
      <c r="J345" s="69" t="n">
        <f aca="false">TRUNC((I345*E345),3)</f>
        <v>0</v>
      </c>
      <c r="K345" s="67" t="n">
        <f aca="false">I345/D345</f>
        <v>0</v>
      </c>
      <c r="L345" s="70" t="n">
        <f aca="false">F345+I345</f>
        <v>0</v>
      </c>
      <c r="M345" s="71" t="n">
        <f aca="false">TRUNC((G345+J345),3)</f>
        <v>0</v>
      </c>
      <c r="N345" s="72" t="n">
        <f aca="false">H345+K345</f>
        <v>0</v>
      </c>
      <c r="O345" s="1"/>
      <c r="P345" s="19"/>
      <c r="Q345" s="74"/>
      <c r="R345" s="48"/>
      <c r="S345" s="1"/>
    </row>
    <row r="346" s="47" customFormat="true" ht="23.85" hidden="false" customHeight="false" outlineLevel="0" collapsed="false">
      <c r="A346" s="38" t="s">
        <v>510</v>
      </c>
      <c r="B346" s="78" t="s">
        <v>241</v>
      </c>
      <c r="C346" s="64" t="s">
        <v>55</v>
      </c>
      <c r="D346" s="64" t="n">
        <v>2</v>
      </c>
      <c r="E346" s="42" t="n">
        <v>26.75</v>
      </c>
      <c r="F346" s="65" t="n">
        <v>0</v>
      </c>
      <c r="G346" s="66" t="n">
        <f aca="false">F346*E346</f>
        <v>0</v>
      </c>
      <c r="H346" s="67" t="n">
        <f aca="false">F346/D346</f>
        <v>0</v>
      </c>
      <c r="I346" s="68"/>
      <c r="J346" s="69" t="n">
        <f aca="false">TRUNC((I346*E346),3)</f>
        <v>0</v>
      </c>
      <c r="K346" s="67" t="n">
        <f aca="false">I346/D346</f>
        <v>0</v>
      </c>
      <c r="L346" s="70" t="n">
        <f aca="false">F346+I346</f>
        <v>0</v>
      </c>
      <c r="M346" s="71" t="n">
        <f aca="false">TRUNC((G346+J346),3)</f>
        <v>0</v>
      </c>
      <c r="N346" s="72" t="n">
        <f aca="false">H346+K346</f>
        <v>0</v>
      </c>
      <c r="O346" s="1"/>
      <c r="P346" s="19"/>
      <c r="Q346" s="74"/>
      <c r="R346" s="48"/>
      <c r="S346" s="1"/>
    </row>
    <row r="347" s="47" customFormat="true" ht="23.85" hidden="false" customHeight="false" outlineLevel="0" collapsed="false">
      <c r="A347" s="38" t="s">
        <v>511</v>
      </c>
      <c r="B347" s="78" t="s">
        <v>512</v>
      </c>
      <c r="C347" s="64" t="s">
        <v>55</v>
      </c>
      <c r="D347" s="64" t="n">
        <v>2</v>
      </c>
      <c r="E347" s="42" t="n">
        <v>72.11</v>
      </c>
      <c r="F347" s="65" t="n">
        <v>0</v>
      </c>
      <c r="G347" s="66" t="n">
        <f aca="false">F347*E347</f>
        <v>0</v>
      </c>
      <c r="H347" s="67" t="n">
        <f aca="false">F347/D347</f>
        <v>0</v>
      </c>
      <c r="I347" s="68"/>
      <c r="J347" s="69" t="n">
        <f aca="false">TRUNC((I347*E347),3)</f>
        <v>0</v>
      </c>
      <c r="K347" s="67" t="n">
        <f aca="false">I347/D347</f>
        <v>0</v>
      </c>
      <c r="L347" s="70" t="n">
        <f aca="false">F347+I347</f>
        <v>0</v>
      </c>
      <c r="M347" s="71" t="n">
        <f aca="false">TRUNC((G347+J347),3)</f>
        <v>0</v>
      </c>
      <c r="N347" s="72" t="n">
        <f aca="false">H347+K347</f>
        <v>0</v>
      </c>
      <c r="O347" s="1"/>
      <c r="P347" s="19"/>
      <c r="Q347" s="74"/>
      <c r="R347" s="48"/>
      <c r="S347" s="1"/>
    </row>
    <row r="348" s="47" customFormat="true" ht="23.85" hidden="false" customHeight="false" outlineLevel="0" collapsed="false">
      <c r="A348" s="38" t="s">
        <v>513</v>
      </c>
      <c r="B348" s="78" t="s">
        <v>514</v>
      </c>
      <c r="C348" s="64" t="s">
        <v>55</v>
      </c>
      <c r="D348" s="64" t="n">
        <v>4</v>
      </c>
      <c r="E348" s="42" t="n">
        <v>106.04</v>
      </c>
      <c r="F348" s="65" t="n">
        <v>0</v>
      </c>
      <c r="G348" s="66" t="n">
        <f aca="false">F348*E348</f>
        <v>0</v>
      </c>
      <c r="H348" s="67" t="n">
        <f aca="false">F348/D348</f>
        <v>0</v>
      </c>
      <c r="I348" s="68"/>
      <c r="J348" s="69" t="n">
        <f aca="false">TRUNC((I348*E348),3)</f>
        <v>0</v>
      </c>
      <c r="K348" s="67" t="n">
        <f aca="false">I348/D348</f>
        <v>0</v>
      </c>
      <c r="L348" s="70" t="n">
        <f aca="false">F348+I348</f>
        <v>0</v>
      </c>
      <c r="M348" s="71" t="n">
        <f aca="false">TRUNC((G348+J348),3)</f>
        <v>0</v>
      </c>
      <c r="N348" s="72" t="n">
        <f aca="false">H348+K348</f>
        <v>0</v>
      </c>
      <c r="O348" s="1"/>
      <c r="P348" s="19"/>
      <c r="Q348" s="74"/>
      <c r="R348" s="48"/>
      <c r="S348" s="1"/>
    </row>
    <row r="349" s="47" customFormat="true" ht="23.85" hidden="false" customHeight="false" outlineLevel="0" collapsed="false">
      <c r="A349" s="38" t="s">
        <v>515</v>
      </c>
      <c r="B349" s="78" t="s">
        <v>239</v>
      </c>
      <c r="C349" s="64" t="s">
        <v>55</v>
      </c>
      <c r="D349" s="64" t="n">
        <v>2</v>
      </c>
      <c r="E349" s="42" t="n">
        <v>186.03</v>
      </c>
      <c r="F349" s="65" t="n">
        <v>0</v>
      </c>
      <c r="G349" s="66" t="n">
        <f aca="false">F349*E349</f>
        <v>0</v>
      </c>
      <c r="H349" s="67" t="n">
        <f aca="false">F349/D349</f>
        <v>0</v>
      </c>
      <c r="I349" s="68"/>
      <c r="J349" s="69" t="n">
        <f aca="false">TRUNC((I349*E349),3)</f>
        <v>0</v>
      </c>
      <c r="K349" s="67" t="n">
        <f aca="false">I349/D349</f>
        <v>0</v>
      </c>
      <c r="L349" s="70" t="n">
        <f aca="false">F349+I349</f>
        <v>0</v>
      </c>
      <c r="M349" s="71" t="n">
        <f aca="false">TRUNC((G349+J349),3)</f>
        <v>0</v>
      </c>
      <c r="N349" s="72" t="n">
        <f aca="false">H349+K349</f>
        <v>0</v>
      </c>
      <c r="O349" s="1"/>
      <c r="P349" s="19"/>
      <c r="Q349" s="74"/>
      <c r="R349" s="48"/>
      <c r="S349" s="1"/>
    </row>
    <row r="350" s="47" customFormat="true" ht="23.85" hidden="false" customHeight="false" outlineLevel="0" collapsed="false">
      <c r="A350" s="38" t="s">
        <v>516</v>
      </c>
      <c r="B350" s="78" t="s">
        <v>244</v>
      </c>
      <c r="C350" s="64" t="s">
        <v>55</v>
      </c>
      <c r="D350" s="64" t="n">
        <v>2</v>
      </c>
      <c r="E350" s="42" t="n">
        <v>26.75</v>
      </c>
      <c r="F350" s="65" t="n">
        <v>0</v>
      </c>
      <c r="G350" s="66" t="n">
        <f aca="false">F350*E350</f>
        <v>0</v>
      </c>
      <c r="H350" s="67" t="n">
        <f aca="false">F350/D350</f>
        <v>0</v>
      </c>
      <c r="I350" s="68"/>
      <c r="J350" s="69" t="n">
        <f aca="false">TRUNC((I350*E350),3)</f>
        <v>0</v>
      </c>
      <c r="K350" s="67" t="n">
        <f aca="false">I350/D350</f>
        <v>0</v>
      </c>
      <c r="L350" s="70" t="n">
        <f aca="false">F350+I350</f>
        <v>0</v>
      </c>
      <c r="M350" s="71" t="n">
        <f aca="false">TRUNC((G350+J350),3)</f>
        <v>0</v>
      </c>
      <c r="N350" s="72" t="n">
        <f aca="false">H350+K350</f>
        <v>0</v>
      </c>
      <c r="O350" s="1"/>
      <c r="P350" s="19"/>
      <c r="Q350" s="74"/>
      <c r="R350" s="48"/>
      <c r="S350" s="1"/>
    </row>
    <row r="351" s="47" customFormat="true" ht="23.85" hidden="false" customHeight="false" outlineLevel="0" collapsed="false">
      <c r="A351" s="38" t="s">
        <v>517</v>
      </c>
      <c r="B351" s="78" t="s">
        <v>241</v>
      </c>
      <c r="C351" s="64" t="s">
        <v>55</v>
      </c>
      <c r="D351" s="64" t="n">
        <v>2</v>
      </c>
      <c r="E351" s="42" t="n">
        <v>26.75</v>
      </c>
      <c r="F351" s="65" t="n">
        <v>0</v>
      </c>
      <c r="G351" s="66" t="n">
        <f aca="false">F351*E351</f>
        <v>0</v>
      </c>
      <c r="H351" s="67" t="n">
        <f aca="false">F351/D351</f>
        <v>0</v>
      </c>
      <c r="I351" s="68"/>
      <c r="J351" s="69" t="n">
        <f aca="false">TRUNC((I351*E351),3)</f>
        <v>0</v>
      </c>
      <c r="K351" s="67" t="n">
        <f aca="false">I351/D351</f>
        <v>0</v>
      </c>
      <c r="L351" s="70" t="n">
        <f aca="false">F351+I351</f>
        <v>0</v>
      </c>
      <c r="M351" s="71" t="n">
        <f aca="false">TRUNC((G351+J351),3)</f>
        <v>0</v>
      </c>
      <c r="N351" s="72" t="n">
        <f aca="false">H351+K351</f>
        <v>0</v>
      </c>
      <c r="O351" s="1"/>
      <c r="P351" s="19"/>
      <c r="Q351" s="74"/>
      <c r="R351" s="48"/>
      <c r="S351" s="1"/>
    </row>
    <row r="352" s="47" customFormat="true" ht="23.85" hidden="false" customHeight="false" outlineLevel="0" collapsed="false">
      <c r="A352" s="38" t="s">
        <v>518</v>
      </c>
      <c r="B352" s="78" t="s">
        <v>512</v>
      </c>
      <c r="C352" s="64" t="s">
        <v>55</v>
      </c>
      <c r="D352" s="64" t="n">
        <v>2</v>
      </c>
      <c r="E352" s="42" t="n">
        <v>72.11</v>
      </c>
      <c r="F352" s="65" t="n">
        <v>0</v>
      </c>
      <c r="G352" s="66" t="n">
        <f aca="false">F352*E352</f>
        <v>0</v>
      </c>
      <c r="H352" s="67" t="n">
        <f aca="false">F352/D352</f>
        <v>0</v>
      </c>
      <c r="I352" s="68"/>
      <c r="J352" s="69" t="n">
        <f aca="false">TRUNC((I352*E352),3)</f>
        <v>0</v>
      </c>
      <c r="K352" s="67" t="n">
        <f aca="false">I352/D352</f>
        <v>0</v>
      </c>
      <c r="L352" s="70" t="n">
        <f aca="false">F352+I352</f>
        <v>0</v>
      </c>
      <c r="M352" s="71" t="n">
        <f aca="false">TRUNC((G352+J352),3)</f>
        <v>0</v>
      </c>
      <c r="N352" s="72" t="n">
        <f aca="false">H352+K352</f>
        <v>0</v>
      </c>
      <c r="O352" s="1"/>
      <c r="P352" s="19"/>
      <c r="Q352" s="74"/>
      <c r="R352" s="48"/>
      <c r="S352" s="1"/>
    </row>
    <row r="353" s="47" customFormat="true" ht="23.85" hidden="false" customHeight="false" outlineLevel="0" collapsed="false">
      <c r="A353" s="38" t="s">
        <v>519</v>
      </c>
      <c r="B353" s="78" t="s">
        <v>514</v>
      </c>
      <c r="C353" s="64" t="s">
        <v>55</v>
      </c>
      <c r="D353" s="64" t="n">
        <v>8</v>
      </c>
      <c r="E353" s="42" t="n">
        <v>106.04</v>
      </c>
      <c r="F353" s="65" t="n">
        <v>0</v>
      </c>
      <c r="G353" s="66" t="n">
        <f aca="false">F353*E353</f>
        <v>0</v>
      </c>
      <c r="H353" s="67" t="n">
        <f aca="false">F353/D353</f>
        <v>0</v>
      </c>
      <c r="I353" s="68"/>
      <c r="J353" s="69" t="n">
        <f aca="false">TRUNC((I353*E353),3)</f>
        <v>0</v>
      </c>
      <c r="K353" s="67" t="n">
        <f aca="false">I353/D353</f>
        <v>0</v>
      </c>
      <c r="L353" s="70" t="n">
        <f aca="false">F353+I353</f>
        <v>0</v>
      </c>
      <c r="M353" s="71" t="n">
        <f aca="false">TRUNC((G353+J353),3)</f>
        <v>0</v>
      </c>
      <c r="N353" s="72" t="n">
        <f aca="false">H353+K353</f>
        <v>0</v>
      </c>
      <c r="O353" s="1"/>
      <c r="P353" s="19"/>
      <c r="Q353" s="74"/>
      <c r="R353" s="48"/>
      <c r="S353" s="1"/>
    </row>
    <row r="354" s="47" customFormat="true" ht="23.85" hidden="false" customHeight="false" outlineLevel="0" collapsed="false">
      <c r="A354" s="38" t="s">
        <v>520</v>
      </c>
      <c r="B354" s="78" t="s">
        <v>239</v>
      </c>
      <c r="C354" s="64" t="s">
        <v>55</v>
      </c>
      <c r="D354" s="64" t="n">
        <v>4</v>
      </c>
      <c r="E354" s="42" t="n">
        <v>186.03</v>
      </c>
      <c r="F354" s="65" t="n">
        <v>0</v>
      </c>
      <c r="G354" s="66" t="n">
        <f aca="false">F354*E354</f>
        <v>0</v>
      </c>
      <c r="H354" s="67" t="n">
        <f aca="false">F354/D354</f>
        <v>0</v>
      </c>
      <c r="I354" s="68"/>
      <c r="J354" s="69" t="n">
        <f aca="false">TRUNC((I354*E354),3)</f>
        <v>0</v>
      </c>
      <c r="K354" s="67" t="n">
        <f aca="false">I354/D354</f>
        <v>0</v>
      </c>
      <c r="L354" s="70" t="n">
        <f aca="false">F354+I354</f>
        <v>0</v>
      </c>
      <c r="M354" s="71" t="n">
        <f aca="false">TRUNC((G354+J354),3)</f>
        <v>0</v>
      </c>
      <c r="N354" s="72" t="n">
        <f aca="false">H354+K354</f>
        <v>0</v>
      </c>
      <c r="O354" s="1"/>
      <c r="P354" s="19"/>
      <c r="Q354" s="74"/>
      <c r="R354" s="48"/>
      <c r="S354" s="1"/>
    </row>
    <row r="355" s="47" customFormat="true" ht="23.85" hidden="false" customHeight="false" outlineLevel="0" collapsed="false">
      <c r="A355" s="38" t="s">
        <v>521</v>
      </c>
      <c r="B355" s="78" t="s">
        <v>241</v>
      </c>
      <c r="C355" s="64" t="s">
        <v>55</v>
      </c>
      <c r="D355" s="64" t="n">
        <v>4</v>
      </c>
      <c r="E355" s="42" t="n">
        <v>26.75</v>
      </c>
      <c r="F355" s="65" t="n">
        <v>0</v>
      </c>
      <c r="G355" s="66" t="n">
        <f aca="false">F355*E355</f>
        <v>0</v>
      </c>
      <c r="H355" s="67" t="n">
        <f aca="false">F355/D355</f>
        <v>0</v>
      </c>
      <c r="I355" s="68"/>
      <c r="J355" s="69" t="n">
        <f aca="false">TRUNC((I355*E355),3)</f>
        <v>0</v>
      </c>
      <c r="K355" s="67" t="n">
        <f aca="false">I355/D355</f>
        <v>0</v>
      </c>
      <c r="L355" s="70" t="n">
        <f aca="false">F355+I355</f>
        <v>0</v>
      </c>
      <c r="M355" s="71" t="n">
        <f aca="false">TRUNC((G355+J355),3)</f>
        <v>0</v>
      </c>
      <c r="N355" s="72" t="n">
        <f aca="false">H355+K355</f>
        <v>0</v>
      </c>
      <c r="O355" s="1"/>
      <c r="P355" s="19"/>
      <c r="Q355" s="74"/>
      <c r="R355" s="48"/>
      <c r="S355" s="1"/>
    </row>
    <row r="356" s="47" customFormat="true" ht="23.85" hidden="false" customHeight="false" outlineLevel="0" collapsed="false">
      <c r="A356" s="38" t="s">
        <v>522</v>
      </c>
      <c r="B356" s="78" t="s">
        <v>241</v>
      </c>
      <c r="C356" s="64" t="s">
        <v>55</v>
      </c>
      <c r="D356" s="64" t="n">
        <v>4</v>
      </c>
      <c r="E356" s="42" t="n">
        <v>26.75</v>
      </c>
      <c r="F356" s="65" t="n">
        <v>0</v>
      </c>
      <c r="G356" s="66" t="n">
        <f aca="false">F356*E356</f>
        <v>0</v>
      </c>
      <c r="H356" s="67" t="n">
        <f aca="false">F356/D356</f>
        <v>0</v>
      </c>
      <c r="I356" s="68"/>
      <c r="J356" s="69" t="n">
        <f aca="false">TRUNC((I356*E356),3)</f>
        <v>0</v>
      </c>
      <c r="K356" s="67" t="n">
        <f aca="false">I356/D356</f>
        <v>0</v>
      </c>
      <c r="L356" s="70" t="n">
        <f aca="false">F356+I356</f>
        <v>0</v>
      </c>
      <c r="M356" s="71" t="n">
        <f aca="false">TRUNC((G356+J356),3)</f>
        <v>0</v>
      </c>
      <c r="N356" s="72" t="n">
        <f aca="false">H356+K356</f>
        <v>0</v>
      </c>
      <c r="O356" s="1"/>
      <c r="P356" s="19"/>
      <c r="Q356" s="74"/>
      <c r="R356" s="48"/>
      <c r="S356" s="1"/>
    </row>
    <row r="357" s="47" customFormat="true" ht="23.85" hidden="false" customHeight="false" outlineLevel="0" collapsed="false">
      <c r="A357" s="38" t="s">
        <v>523</v>
      </c>
      <c r="B357" s="78" t="s">
        <v>512</v>
      </c>
      <c r="C357" s="64" t="s">
        <v>55</v>
      </c>
      <c r="D357" s="64" t="n">
        <v>4</v>
      </c>
      <c r="E357" s="42" t="n">
        <v>72.11</v>
      </c>
      <c r="F357" s="65" t="n">
        <v>0</v>
      </c>
      <c r="G357" s="66" t="n">
        <f aca="false">F357*E357</f>
        <v>0</v>
      </c>
      <c r="H357" s="67" t="n">
        <f aca="false">F357/D357</f>
        <v>0</v>
      </c>
      <c r="I357" s="68"/>
      <c r="J357" s="69" t="n">
        <f aca="false">TRUNC((I357*E357),3)</f>
        <v>0</v>
      </c>
      <c r="K357" s="67" t="n">
        <f aca="false">I357/D357</f>
        <v>0</v>
      </c>
      <c r="L357" s="70" t="n">
        <f aca="false">F357+I357</f>
        <v>0</v>
      </c>
      <c r="M357" s="71" t="n">
        <f aca="false">TRUNC((G357+J357),3)</f>
        <v>0</v>
      </c>
      <c r="N357" s="72" t="n">
        <f aca="false">H357+K357</f>
        <v>0</v>
      </c>
      <c r="O357" s="1"/>
      <c r="P357" s="19"/>
      <c r="Q357" s="74"/>
      <c r="R357" s="48"/>
      <c r="S357" s="1"/>
    </row>
    <row r="358" s="47" customFormat="true" ht="47.45" hidden="false" customHeight="false" outlineLevel="0" collapsed="false">
      <c r="A358" s="38" t="s">
        <v>524</v>
      </c>
      <c r="B358" s="78" t="s">
        <v>260</v>
      </c>
      <c r="C358" s="64" t="s">
        <v>55</v>
      </c>
      <c r="D358" s="64" t="n">
        <v>4</v>
      </c>
      <c r="E358" s="42" t="n">
        <v>2801.17</v>
      </c>
      <c r="F358" s="65" t="n">
        <v>0</v>
      </c>
      <c r="G358" s="66" t="n">
        <f aca="false">F358*E358</f>
        <v>0</v>
      </c>
      <c r="H358" s="67" t="n">
        <f aca="false">F358/D358</f>
        <v>0</v>
      </c>
      <c r="I358" s="68"/>
      <c r="J358" s="69" t="n">
        <f aca="false">TRUNC((I358*E358),3)</f>
        <v>0</v>
      </c>
      <c r="K358" s="67" t="n">
        <f aca="false">I358/D358</f>
        <v>0</v>
      </c>
      <c r="L358" s="70" t="n">
        <f aca="false">F358+I358</f>
        <v>0</v>
      </c>
      <c r="M358" s="71" t="n">
        <f aca="false">TRUNC((G358+J358),3)</f>
        <v>0</v>
      </c>
      <c r="N358" s="72" t="n">
        <f aca="false">H358+K358</f>
        <v>0</v>
      </c>
      <c r="O358" s="1"/>
      <c r="P358" s="19"/>
      <c r="Q358" s="74"/>
      <c r="R358" s="48"/>
      <c r="S358" s="1"/>
    </row>
    <row r="359" s="47" customFormat="true" ht="23.85" hidden="false" customHeight="false" outlineLevel="0" collapsed="false">
      <c r="A359" s="38" t="s">
        <v>525</v>
      </c>
      <c r="B359" s="78" t="s">
        <v>514</v>
      </c>
      <c r="C359" s="64" t="s">
        <v>55</v>
      </c>
      <c r="D359" s="64" t="n">
        <v>8</v>
      </c>
      <c r="E359" s="42" t="n">
        <v>106.04</v>
      </c>
      <c r="F359" s="65" t="n">
        <v>0</v>
      </c>
      <c r="G359" s="66" t="n">
        <f aca="false">F359*E359</f>
        <v>0</v>
      </c>
      <c r="H359" s="67" t="n">
        <f aca="false">F359/D359</f>
        <v>0</v>
      </c>
      <c r="I359" s="68"/>
      <c r="J359" s="69" t="n">
        <f aca="false">TRUNC((I359*E359),3)</f>
        <v>0</v>
      </c>
      <c r="K359" s="67" t="n">
        <f aca="false">I359/D359</f>
        <v>0</v>
      </c>
      <c r="L359" s="70" t="n">
        <f aca="false">F359+I359</f>
        <v>0</v>
      </c>
      <c r="M359" s="71" t="n">
        <f aca="false">TRUNC((G359+J359),3)</f>
        <v>0</v>
      </c>
      <c r="N359" s="72" t="n">
        <f aca="false">H359+K359</f>
        <v>0</v>
      </c>
      <c r="O359" s="1"/>
      <c r="P359" s="19"/>
      <c r="Q359" s="74"/>
      <c r="R359" s="48"/>
      <c r="S359" s="1"/>
    </row>
    <row r="360" s="47" customFormat="true" ht="23.85" hidden="false" customHeight="false" outlineLevel="0" collapsed="false">
      <c r="A360" s="38" t="s">
        <v>526</v>
      </c>
      <c r="B360" s="78" t="s">
        <v>239</v>
      </c>
      <c r="C360" s="64" t="s">
        <v>55</v>
      </c>
      <c r="D360" s="64" t="n">
        <v>4</v>
      </c>
      <c r="E360" s="42" t="n">
        <v>186.03</v>
      </c>
      <c r="F360" s="65" t="n">
        <v>0</v>
      </c>
      <c r="G360" s="66" t="n">
        <f aca="false">F360*E360</f>
        <v>0</v>
      </c>
      <c r="H360" s="67" t="n">
        <f aca="false">F360/D360</f>
        <v>0</v>
      </c>
      <c r="I360" s="68"/>
      <c r="J360" s="69" t="n">
        <f aca="false">TRUNC((I360*E360),3)</f>
        <v>0</v>
      </c>
      <c r="K360" s="67" t="n">
        <f aca="false">I360/D360</f>
        <v>0</v>
      </c>
      <c r="L360" s="70" t="n">
        <f aca="false">F360+I360</f>
        <v>0</v>
      </c>
      <c r="M360" s="71" t="n">
        <f aca="false">TRUNC((G360+J360),3)</f>
        <v>0</v>
      </c>
      <c r="N360" s="72" t="n">
        <f aca="false">H360+K360</f>
        <v>0</v>
      </c>
      <c r="O360" s="1"/>
      <c r="P360" s="19"/>
      <c r="Q360" s="74"/>
      <c r="R360" s="48"/>
      <c r="S360" s="1"/>
    </row>
    <row r="361" s="47" customFormat="true" ht="23.85" hidden="false" customHeight="false" outlineLevel="0" collapsed="false">
      <c r="A361" s="38" t="s">
        <v>527</v>
      </c>
      <c r="B361" s="78" t="s">
        <v>241</v>
      </c>
      <c r="C361" s="64" t="s">
        <v>55</v>
      </c>
      <c r="D361" s="64" t="n">
        <v>4</v>
      </c>
      <c r="E361" s="42" t="n">
        <v>26.75</v>
      </c>
      <c r="F361" s="65" t="n">
        <v>0</v>
      </c>
      <c r="G361" s="66" t="n">
        <f aca="false">F361*E361</f>
        <v>0</v>
      </c>
      <c r="H361" s="67" t="n">
        <f aca="false">F361/D361</f>
        <v>0</v>
      </c>
      <c r="I361" s="68"/>
      <c r="J361" s="69" t="n">
        <f aca="false">TRUNC((I361*E361),3)</f>
        <v>0</v>
      </c>
      <c r="K361" s="67" t="n">
        <f aca="false">I361/D361</f>
        <v>0</v>
      </c>
      <c r="L361" s="70" t="n">
        <f aca="false">F361+I361</f>
        <v>0</v>
      </c>
      <c r="M361" s="71" t="n">
        <f aca="false">TRUNC((G361+J361),3)</f>
        <v>0</v>
      </c>
      <c r="N361" s="72" t="n">
        <f aca="false">H361+K361</f>
        <v>0</v>
      </c>
      <c r="O361" s="1"/>
      <c r="P361" s="19"/>
      <c r="Q361" s="74"/>
      <c r="R361" s="48"/>
      <c r="S361" s="1"/>
    </row>
    <row r="362" s="47" customFormat="true" ht="23.85" hidden="false" customHeight="false" outlineLevel="0" collapsed="false">
      <c r="A362" s="38" t="s">
        <v>528</v>
      </c>
      <c r="B362" s="78" t="s">
        <v>241</v>
      </c>
      <c r="C362" s="64" t="s">
        <v>55</v>
      </c>
      <c r="D362" s="64" t="n">
        <v>4</v>
      </c>
      <c r="E362" s="42" t="n">
        <v>26.75</v>
      </c>
      <c r="F362" s="65" t="n">
        <v>0</v>
      </c>
      <c r="G362" s="66" t="n">
        <f aca="false">F362*E362</f>
        <v>0</v>
      </c>
      <c r="H362" s="67" t="n">
        <f aca="false">F362/D362</f>
        <v>0</v>
      </c>
      <c r="I362" s="68"/>
      <c r="J362" s="69" t="n">
        <f aca="false">TRUNC((I362*E362),3)</f>
        <v>0</v>
      </c>
      <c r="K362" s="67" t="n">
        <f aca="false">I362/D362</f>
        <v>0</v>
      </c>
      <c r="L362" s="70" t="n">
        <f aca="false">F362+I362</f>
        <v>0</v>
      </c>
      <c r="M362" s="71" t="n">
        <f aca="false">TRUNC((G362+J362),3)</f>
        <v>0</v>
      </c>
      <c r="N362" s="72" t="n">
        <f aca="false">H362+K362</f>
        <v>0</v>
      </c>
      <c r="O362" s="1"/>
      <c r="P362" s="19"/>
      <c r="Q362" s="74"/>
      <c r="R362" s="48"/>
      <c r="S362" s="1"/>
    </row>
    <row r="363" s="47" customFormat="true" ht="23.85" hidden="false" customHeight="false" outlineLevel="0" collapsed="false">
      <c r="A363" s="38" t="s">
        <v>529</v>
      </c>
      <c r="B363" s="78" t="s">
        <v>253</v>
      </c>
      <c r="C363" s="64" t="s">
        <v>55</v>
      </c>
      <c r="D363" s="64" t="n">
        <v>4</v>
      </c>
      <c r="E363" s="42" t="n">
        <v>26.75</v>
      </c>
      <c r="F363" s="65" t="n">
        <v>0</v>
      </c>
      <c r="G363" s="66" t="n">
        <f aca="false">F363*E363</f>
        <v>0</v>
      </c>
      <c r="H363" s="67" t="n">
        <f aca="false">F363/D363</f>
        <v>0</v>
      </c>
      <c r="I363" s="68"/>
      <c r="J363" s="69" t="n">
        <f aca="false">TRUNC((I363*E363),3)</f>
        <v>0</v>
      </c>
      <c r="K363" s="67" t="n">
        <f aca="false">I363/D363</f>
        <v>0</v>
      </c>
      <c r="L363" s="70" t="n">
        <f aca="false">F363+I363</f>
        <v>0</v>
      </c>
      <c r="M363" s="71" t="n">
        <f aca="false">TRUNC((G363+J363),3)</f>
        <v>0</v>
      </c>
      <c r="N363" s="72" t="n">
        <f aca="false">H363+K363</f>
        <v>0</v>
      </c>
      <c r="O363" s="1"/>
      <c r="P363" s="19"/>
      <c r="Q363" s="74"/>
      <c r="R363" s="48"/>
      <c r="S363" s="1"/>
    </row>
    <row r="364" s="47" customFormat="true" ht="23.85" hidden="false" customHeight="false" outlineLevel="0" collapsed="false">
      <c r="A364" s="38" t="s">
        <v>530</v>
      </c>
      <c r="B364" s="78" t="s">
        <v>512</v>
      </c>
      <c r="C364" s="64" t="s">
        <v>55</v>
      </c>
      <c r="D364" s="64" t="n">
        <v>4</v>
      </c>
      <c r="E364" s="42" t="n">
        <v>72.11</v>
      </c>
      <c r="F364" s="65" t="n">
        <v>0</v>
      </c>
      <c r="G364" s="66" t="n">
        <f aca="false">F364*E364</f>
        <v>0</v>
      </c>
      <c r="H364" s="67" t="n">
        <f aca="false">F364/D364</f>
        <v>0</v>
      </c>
      <c r="I364" s="68"/>
      <c r="J364" s="69" t="n">
        <f aca="false">TRUNC((I364*E364),3)</f>
        <v>0</v>
      </c>
      <c r="K364" s="67" t="n">
        <f aca="false">I364/D364</f>
        <v>0</v>
      </c>
      <c r="L364" s="70" t="n">
        <f aca="false">F364+I364</f>
        <v>0</v>
      </c>
      <c r="M364" s="71" t="n">
        <f aca="false">TRUNC((G364+J364),3)</f>
        <v>0</v>
      </c>
      <c r="N364" s="72" t="n">
        <f aca="false">H364+K364</f>
        <v>0</v>
      </c>
      <c r="O364" s="1"/>
      <c r="P364" s="19"/>
      <c r="Q364" s="74"/>
      <c r="R364" s="48"/>
      <c r="S364" s="1"/>
    </row>
    <row r="365" s="47" customFormat="true" ht="13.8" hidden="false" customHeight="false" outlineLevel="0" collapsed="false">
      <c r="A365" s="38" t="s">
        <v>531</v>
      </c>
      <c r="B365" s="78" t="s">
        <v>382</v>
      </c>
      <c r="C365" s="64" t="s">
        <v>55</v>
      </c>
      <c r="D365" s="64" t="n">
        <v>10</v>
      </c>
      <c r="E365" s="42" t="n">
        <v>166.23</v>
      </c>
      <c r="F365" s="65" t="n">
        <v>0</v>
      </c>
      <c r="G365" s="66" t="n">
        <f aca="false">F365*E365</f>
        <v>0</v>
      </c>
      <c r="H365" s="67" t="n">
        <f aca="false">F365/D365</f>
        <v>0</v>
      </c>
      <c r="I365" s="68"/>
      <c r="J365" s="69" t="n">
        <f aca="false">TRUNC((I365*E365),3)</f>
        <v>0</v>
      </c>
      <c r="K365" s="67" t="n">
        <f aca="false">I365/D365</f>
        <v>0</v>
      </c>
      <c r="L365" s="70" t="n">
        <f aca="false">F365+I365</f>
        <v>0</v>
      </c>
      <c r="M365" s="71" t="n">
        <f aca="false">TRUNC((G365+J365),3)</f>
        <v>0</v>
      </c>
      <c r="N365" s="72" t="n">
        <f aca="false">H365+K365</f>
        <v>0</v>
      </c>
      <c r="O365" s="1"/>
      <c r="P365" s="19"/>
      <c r="Q365" s="74"/>
      <c r="R365" s="48"/>
      <c r="S365" s="1"/>
    </row>
    <row r="366" s="47" customFormat="true" ht="47.45" hidden="false" customHeight="false" outlineLevel="0" collapsed="false">
      <c r="A366" s="38" t="s">
        <v>532</v>
      </c>
      <c r="B366" s="78" t="s">
        <v>260</v>
      </c>
      <c r="C366" s="64" t="s">
        <v>55</v>
      </c>
      <c r="D366" s="64" t="n">
        <v>4</v>
      </c>
      <c r="E366" s="42" t="n">
        <v>2801.17</v>
      </c>
      <c r="F366" s="65" t="n">
        <v>0</v>
      </c>
      <c r="G366" s="66" t="n">
        <f aca="false">F366*E366</f>
        <v>0</v>
      </c>
      <c r="H366" s="67" t="n">
        <f aca="false">F366/D366</f>
        <v>0</v>
      </c>
      <c r="I366" s="68"/>
      <c r="J366" s="69" t="n">
        <f aca="false">TRUNC((I366*E366),3)</f>
        <v>0</v>
      </c>
      <c r="K366" s="67" t="n">
        <f aca="false">I366/D366</f>
        <v>0</v>
      </c>
      <c r="L366" s="70" t="n">
        <f aca="false">F366+I366</f>
        <v>0</v>
      </c>
      <c r="M366" s="71" t="n">
        <f aca="false">TRUNC((G366+J366),3)</f>
        <v>0</v>
      </c>
      <c r="N366" s="72" t="n">
        <f aca="false">H366+K366</f>
        <v>0</v>
      </c>
      <c r="O366" s="1"/>
      <c r="P366" s="19"/>
      <c r="Q366" s="74"/>
      <c r="R366" s="48"/>
      <c r="S366" s="1"/>
    </row>
    <row r="367" s="47" customFormat="true" ht="13.8" hidden="false" customHeight="false" outlineLevel="0" collapsed="false">
      <c r="A367" s="55" t="s">
        <v>533</v>
      </c>
      <c r="B367" s="56" t="s">
        <v>268</v>
      </c>
      <c r="C367" s="57"/>
      <c r="D367" s="58"/>
      <c r="E367" s="57"/>
      <c r="F367" s="59"/>
      <c r="G367" s="57"/>
      <c r="H367" s="60"/>
      <c r="I367" s="59"/>
      <c r="J367" s="61" t="n">
        <f aca="false">SUM(J368:J373)</f>
        <v>0</v>
      </c>
      <c r="K367" s="60"/>
      <c r="L367" s="57"/>
      <c r="M367" s="61" t="n">
        <f aca="false">SUM(M368:M373)</f>
        <v>0</v>
      </c>
      <c r="N367" s="60"/>
      <c r="O367" s="1"/>
      <c r="P367" s="19"/>
      <c r="Q367" s="74"/>
      <c r="R367" s="48"/>
      <c r="S367" s="1"/>
    </row>
    <row r="368" s="47" customFormat="true" ht="59" hidden="false" customHeight="false" outlineLevel="0" collapsed="false">
      <c r="A368" s="38" t="s">
        <v>534</v>
      </c>
      <c r="B368" s="80" t="s">
        <v>278</v>
      </c>
      <c r="C368" s="63" t="s">
        <v>55</v>
      </c>
      <c r="D368" s="64" t="n">
        <v>2</v>
      </c>
      <c r="E368" s="42" t="n">
        <v>3342.91</v>
      </c>
      <c r="F368" s="65" t="n">
        <v>0</v>
      </c>
      <c r="G368" s="66" t="n">
        <f aca="false">F368*E368</f>
        <v>0</v>
      </c>
      <c r="H368" s="67" t="n">
        <f aca="false">F368/D368</f>
        <v>0</v>
      </c>
      <c r="I368" s="68"/>
      <c r="J368" s="69" t="n">
        <f aca="false">TRUNC((I368*E368),3)</f>
        <v>0</v>
      </c>
      <c r="K368" s="67" t="n">
        <f aca="false">I368/D368</f>
        <v>0</v>
      </c>
      <c r="L368" s="70" t="n">
        <f aca="false">F368+I368</f>
        <v>0</v>
      </c>
      <c r="M368" s="71" t="n">
        <f aca="false">TRUNC((G368+J368),3)</f>
        <v>0</v>
      </c>
      <c r="N368" s="72" t="n">
        <f aca="false">H368+K368</f>
        <v>0</v>
      </c>
      <c r="O368" s="1"/>
      <c r="P368" s="19"/>
      <c r="Q368" s="74"/>
      <c r="R368" s="48"/>
      <c r="S368" s="1"/>
    </row>
    <row r="369" s="47" customFormat="true" ht="23.85" hidden="false" customHeight="false" outlineLevel="0" collapsed="false">
      <c r="A369" s="38" t="s">
        <v>535</v>
      </c>
      <c r="B369" s="80" t="s">
        <v>280</v>
      </c>
      <c r="C369" s="63" t="s">
        <v>52</v>
      </c>
      <c r="D369" s="64" t="n">
        <v>5.8</v>
      </c>
      <c r="E369" s="42" t="n">
        <v>107.318965517241</v>
      </c>
      <c r="F369" s="65" t="n">
        <v>0</v>
      </c>
      <c r="G369" s="66" t="n">
        <f aca="false">F369*E369</f>
        <v>0</v>
      </c>
      <c r="H369" s="67" t="n">
        <f aca="false">F369/D369</f>
        <v>0</v>
      </c>
      <c r="I369" s="68"/>
      <c r="J369" s="69" t="n">
        <f aca="false">TRUNC((I369*E369),3)</f>
        <v>0</v>
      </c>
      <c r="K369" s="67" t="n">
        <f aca="false">I369/D369</f>
        <v>0</v>
      </c>
      <c r="L369" s="70" t="n">
        <f aca="false">F369+I369</f>
        <v>0</v>
      </c>
      <c r="M369" s="71" t="n">
        <f aca="false">TRUNC((G369+J369),3)</f>
        <v>0</v>
      </c>
      <c r="N369" s="72" t="n">
        <f aca="false">H369+K369</f>
        <v>0</v>
      </c>
      <c r="O369" s="1"/>
      <c r="P369" s="19"/>
      <c r="Q369" s="74"/>
      <c r="R369" s="48"/>
      <c r="S369" s="1"/>
    </row>
    <row r="370" s="47" customFormat="true" ht="47.45" hidden="false" customHeight="false" outlineLevel="0" collapsed="false">
      <c r="A370" s="38" t="s">
        <v>536</v>
      </c>
      <c r="B370" s="80" t="s">
        <v>274</v>
      </c>
      <c r="C370" s="64" t="s">
        <v>55</v>
      </c>
      <c r="D370" s="64" t="n">
        <v>10</v>
      </c>
      <c r="E370" s="42" t="n">
        <v>1266.97</v>
      </c>
      <c r="F370" s="65" t="n">
        <v>0</v>
      </c>
      <c r="G370" s="66" t="n">
        <f aca="false">F370*E370</f>
        <v>0</v>
      </c>
      <c r="H370" s="67" t="n">
        <f aca="false">F370/D370</f>
        <v>0</v>
      </c>
      <c r="I370" s="68"/>
      <c r="J370" s="69" t="n">
        <f aca="false">TRUNC((I370*E370),3)</f>
        <v>0</v>
      </c>
      <c r="K370" s="67" t="n">
        <f aca="false">I370/D370</f>
        <v>0</v>
      </c>
      <c r="L370" s="70" t="n">
        <f aca="false">F370+I370</f>
        <v>0</v>
      </c>
      <c r="M370" s="71" t="n">
        <f aca="false">TRUNC((G370+J370),3)</f>
        <v>0</v>
      </c>
      <c r="N370" s="72" t="n">
        <f aca="false">H370+K370</f>
        <v>0</v>
      </c>
      <c r="O370" s="1"/>
      <c r="P370" s="19"/>
      <c r="Q370" s="74"/>
      <c r="R370" s="48"/>
      <c r="S370" s="1"/>
    </row>
    <row r="371" s="47" customFormat="true" ht="35.95" hidden="false" customHeight="false" outlineLevel="0" collapsed="false">
      <c r="A371" s="38" t="s">
        <v>537</v>
      </c>
      <c r="B371" s="80" t="s">
        <v>276</v>
      </c>
      <c r="C371" s="63" t="s">
        <v>55</v>
      </c>
      <c r="D371" s="64" t="n">
        <v>10</v>
      </c>
      <c r="E371" s="42" t="n">
        <v>501.08</v>
      </c>
      <c r="F371" s="65" t="n">
        <v>0</v>
      </c>
      <c r="G371" s="66" t="n">
        <f aca="false">F371*E371</f>
        <v>0</v>
      </c>
      <c r="H371" s="67" t="n">
        <f aca="false">F371/D371</f>
        <v>0</v>
      </c>
      <c r="I371" s="68"/>
      <c r="J371" s="69" t="n">
        <f aca="false">TRUNC((I371*E371),3)</f>
        <v>0</v>
      </c>
      <c r="K371" s="67" t="n">
        <f aca="false">I371/D371</f>
        <v>0</v>
      </c>
      <c r="L371" s="70" t="n">
        <f aca="false">F371+I371</f>
        <v>0</v>
      </c>
      <c r="M371" s="71" t="n">
        <f aca="false">TRUNC((G371+J371),3)</f>
        <v>0</v>
      </c>
      <c r="N371" s="72" t="n">
        <f aca="false">H371+K371</f>
        <v>0</v>
      </c>
      <c r="O371" s="1"/>
      <c r="P371" s="19"/>
      <c r="Q371" s="74"/>
      <c r="R371" s="48"/>
      <c r="S371" s="1"/>
    </row>
    <row r="372" s="47" customFormat="true" ht="47.45" hidden="false" customHeight="false" outlineLevel="0" collapsed="false">
      <c r="A372" s="38" t="s">
        <v>538</v>
      </c>
      <c r="B372" s="80" t="s">
        <v>270</v>
      </c>
      <c r="C372" s="63" t="s">
        <v>55</v>
      </c>
      <c r="D372" s="64" t="n">
        <v>10</v>
      </c>
      <c r="E372" s="42" t="n">
        <v>1255.68</v>
      </c>
      <c r="F372" s="65" t="n">
        <v>0</v>
      </c>
      <c r="G372" s="66" t="n">
        <f aca="false">F372*E372</f>
        <v>0</v>
      </c>
      <c r="H372" s="67" t="n">
        <f aca="false">F372/D372</f>
        <v>0</v>
      </c>
      <c r="I372" s="68"/>
      <c r="J372" s="69" t="n">
        <f aca="false">TRUNC((I372*E372),3)</f>
        <v>0</v>
      </c>
      <c r="K372" s="67" t="n">
        <f aca="false">I372/D372</f>
        <v>0</v>
      </c>
      <c r="L372" s="70" t="n">
        <f aca="false">F372+I372</f>
        <v>0</v>
      </c>
      <c r="M372" s="71" t="n">
        <f aca="false">TRUNC((G372+J372),3)</f>
        <v>0</v>
      </c>
      <c r="N372" s="72" t="n">
        <f aca="false">H372+K372</f>
        <v>0</v>
      </c>
      <c r="O372" s="1"/>
      <c r="P372" s="19"/>
      <c r="Q372" s="74"/>
      <c r="R372" s="48"/>
      <c r="S372" s="1"/>
    </row>
    <row r="373" s="47" customFormat="true" ht="35.95" hidden="false" customHeight="false" outlineLevel="0" collapsed="false">
      <c r="A373" s="38" t="s">
        <v>539</v>
      </c>
      <c r="B373" s="80" t="s">
        <v>272</v>
      </c>
      <c r="C373" s="63" t="s">
        <v>55</v>
      </c>
      <c r="D373" s="64" t="n">
        <v>10</v>
      </c>
      <c r="E373" s="42" t="n">
        <v>501.08</v>
      </c>
      <c r="F373" s="65" t="n">
        <v>0</v>
      </c>
      <c r="G373" s="66" t="n">
        <f aca="false">F373*E373</f>
        <v>0</v>
      </c>
      <c r="H373" s="67" t="n">
        <f aca="false">F373/D373</f>
        <v>0</v>
      </c>
      <c r="I373" s="68"/>
      <c r="J373" s="69" t="n">
        <f aca="false">TRUNC((I373*E373),3)</f>
        <v>0</v>
      </c>
      <c r="K373" s="67" t="n">
        <f aca="false">I373/D373</f>
        <v>0</v>
      </c>
      <c r="L373" s="70" t="n">
        <f aca="false">F373+I373</f>
        <v>0</v>
      </c>
      <c r="M373" s="71" t="n">
        <f aca="false">TRUNC((G373+J373),3)</f>
        <v>0</v>
      </c>
      <c r="N373" s="72" t="n">
        <f aca="false">H373+K373</f>
        <v>0</v>
      </c>
      <c r="O373" s="1"/>
      <c r="P373" s="19"/>
      <c r="Q373" s="74"/>
      <c r="R373" s="48"/>
      <c r="S373" s="1"/>
    </row>
    <row r="374" s="47" customFormat="true" ht="13.8" hidden="false" customHeight="false" outlineLevel="0" collapsed="false">
      <c r="A374" s="55" t="s">
        <v>540</v>
      </c>
      <c r="B374" s="56" t="s">
        <v>282</v>
      </c>
      <c r="C374" s="57"/>
      <c r="D374" s="58"/>
      <c r="E374" s="57"/>
      <c r="F374" s="59"/>
      <c r="G374" s="57"/>
      <c r="H374" s="60"/>
      <c r="I374" s="59"/>
      <c r="J374" s="61" t="n">
        <f aca="false">SUM(J375)</f>
        <v>0</v>
      </c>
      <c r="K374" s="60"/>
      <c r="L374" s="57"/>
      <c r="M374" s="61" t="n">
        <f aca="false">SUM(M375)</f>
        <v>0</v>
      </c>
      <c r="N374" s="60"/>
      <c r="O374" s="1"/>
      <c r="P374" s="19"/>
      <c r="Q374" s="74"/>
      <c r="R374" s="48"/>
      <c r="S374" s="1"/>
    </row>
    <row r="375" s="47" customFormat="true" ht="13.8" hidden="false" customHeight="false" outlineLevel="0" collapsed="false">
      <c r="A375" s="38" t="s">
        <v>541</v>
      </c>
      <c r="B375" s="80" t="s">
        <v>284</v>
      </c>
      <c r="C375" s="63" t="s">
        <v>31</v>
      </c>
      <c r="D375" s="64" t="n">
        <v>22</v>
      </c>
      <c r="E375" s="42" t="n">
        <v>410.22</v>
      </c>
      <c r="F375" s="65" t="n">
        <v>0</v>
      </c>
      <c r="G375" s="66" t="n">
        <f aca="false">F375*E375</f>
        <v>0</v>
      </c>
      <c r="H375" s="67" t="n">
        <f aca="false">F375/D375</f>
        <v>0</v>
      </c>
      <c r="I375" s="68"/>
      <c r="J375" s="69" t="n">
        <f aca="false">TRUNC((I375*E375),3)</f>
        <v>0</v>
      </c>
      <c r="K375" s="67" t="n">
        <f aca="false">I375/D375</f>
        <v>0</v>
      </c>
      <c r="L375" s="70" t="n">
        <f aca="false">F375+I375</f>
        <v>0</v>
      </c>
      <c r="M375" s="71" t="n">
        <f aca="false">TRUNC((G375+J375),3)</f>
        <v>0</v>
      </c>
      <c r="N375" s="72" t="n">
        <f aca="false">H375+K375</f>
        <v>0</v>
      </c>
      <c r="O375" s="1"/>
      <c r="P375" s="19"/>
      <c r="Q375" s="74"/>
      <c r="R375" s="48"/>
      <c r="S375" s="1"/>
    </row>
    <row r="376" s="47" customFormat="true" ht="13.8" hidden="false" customHeight="false" outlineLevel="0" collapsed="false">
      <c r="A376" s="55" t="n">
        <v>12</v>
      </c>
      <c r="B376" s="56" t="s">
        <v>542</v>
      </c>
      <c r="C376" s="57"/>
      <c r="D376" s="58"/>
      <c r="E376" s="57"/>
      <c r="F376" s="59"/>
      <c r="G376" s="57"/>
      <c r="H376" s="60"/>
      <c r="I376" s="59"/>
      <c r="J376" s="61" t="n">
        <f aca="false">J377+J381+J383+J386+J393+J395+J399</f>
        <v>0</v>
      </c>
      <c r="K376" s="60"/>
      <c r="L376" s="57"/>
      <c r="M376" s="57" t="n">
        <f aca="false">M377+M381+M383+M386+M393+M395+M399</f>
        <v>0</v>
      </c>
      <c r="N376" s="60"/>
      <c r="O376" s="1"/>
      <c r="P376" s="19"/>
      <c r="Q376" s="74"/>
      <c r="R376" s="48"/>
      <c r="S376" s="1"/>
    </row>
    <row r="377" s="47" customFormat="true" ht="13.8" hidden="false" customHeight="false" outlineLevel="0" collapsed="false">
      <c r="A377" s="55" t="s">
        <v>543</v>
      </c>
      <c r="B377" s="56" t="s">
        <v>122</v>
      </c>
      <c r="C377" s="57"/>
      <c r="D377" s="58"/>
      <c r="E377" s="57"/>
      <c r="F377" s="59"/>
      <c r="G377" s="57"/>
      <c r="H377" s="60"/>
      <c r="I377" s="59"/>
      <c r="J377" s="61" t="n">
        <f aca="false">SUM(J378:J380)</f>
        <v>0</v>
      </c>
      <c r="K377" s="60"/>
      <c r="L377" s="57"/>
      <c r="M377" s="61" t="n">
        <f aca="false">SUM(M378:M380)</f>
        <v>0</v>
      </c>
      <c r="N377" s="60"/>
      <c r="O377" s="1"/>
      <c r="P377" s="19"/>
      <c r="Q377" s="74"/>
      <c r="R377" s="48"/>
      <c r="S377" s="1"/>
    </row>
    <row r="378" s="47" customFormat="true" ht="35.95" hidden="false" customHeight="false" outlineLevel="0" collapsed="false">
      <c r="A378" s="38" t="s">
        <v>544</v>
      </c>
      <c r="B378" s="75" t="s">
        <v>111</v>
      </c>
      <c r="C378" s="64" t="s">
        <v>36</v>
      </c>
      <c r="D378" s="76" t="n">
        <v>66.1</v>
      </c>
      <c r="E378" s="42" t="n">
        <v>801.119969742814</v>
      </c>
      <c r="F378" s="65" t="n">
        <v>0</v>
      </c>
      <c r="G378" s="66" t="n">
        <f aca="false">F378*E378</f>
        <v>0</v>
      </c>
      <c r="H378" s="67" t="n">
        <f aca="false">F378/D378</f>
        <v>0</v>
      </c>
      <c r="I378" s="68"/>
      <c r="J378" s="69" t="n">
        <f aca="false">TRUNC((I378*E378),3)</f>
        <v>0</v>
      </c>
      <c r="K378" s="67" t="n">
        <f aca="false">I378/D378</f>
        <v>0</v>
      </c>
      <c r="L378" s="70" t="n">
        <f aca="false">F378+I378</f>
        <v>0</v>
      </c>
      <c r="M378" s="71" t="n">
        <f aca="false">TRUNC((G378+J378),3)</f>
        <v>0</v>
      </c>
      <c r="N378" s="72" t="n">
        <f aca="false">H378+K378</f>
        <v>0</v>
      </c>
      <c r="O378" s="1"/>
      <c r="P378" s="19"/>
      <c r="Q378" s="74"/>
      <c r="R378" s="48"/>
      <c r="S378" s="1"/>
    </row>
    <row r="379" s="47" customFormat="true" ht="23.85" hidden="false" customHeight="false" outlineLevel="0" collapsed="false">
      <c r="A379" s="38" t="s">
        <v>545</v>
      </c>
      <c r="B379" s="75" t="s">
        <v>113</v>
      </c>
      <c r="C379" s="64" t="s">
        <v>114</v>
      </c>
      <c r="D379" s="76" t="n">
        <v>4692.6</v>
      </c>
      <c r="E379" s="42" t="n">
        <v>15.7299982951882</v>
      </c>
      <c r="F379" s="65" t="n">
        <v>0</v>
      </c>
      <c r="G379" s="66" t="n">
        <f aca="false">F379*E379</f>
        <v>0</v>
      </c>
      <c r="H379" s="67" t="n">
        <f aca="false">F379/D379</f>
        <v>0</v>
      </c>
      <c r="I379" s="68"/>
      <c r="J379" s="69" t="n">
        <f aca="false">TRUNC((I379*E379),3)</f>
        <v>0</v>
      </c>
      <c r="K379" s="67" t="n">
        <f aca="false">I379/D379</f>
        <v>0</v>
      </c>
      <c r="L379" s="70" t="n">
        <f aca="false">F379+I379</f>
        <v>0</v>
      </c>
      <c r="M379" s="71" t="n">
        <f aca="false">TRUNC((G379+J379),3)</f>
        <v>0</v>
      </c>
      <c r="N379" s="72" t="n">
        <f aca="false">H379+K379</f>
        <v>0</v>
      </c>
      <c r="O379" s="1"/>
      <c r="P379" s="19"/>
      <c r="Q379" s="74"/>
      <c r="R379" s="48"/>
      <c r="S379" s="1"/>
    </row>
    <row r="380" s="47" customFormat="true" ht="35.95" hidden="false" customHeight="false" outlineLevel="0" collapsed="false">
      <c r="A380" s="38" t="s">
        <v>546</v>
      </c>
      <c r="B380" s="75" t="s">
        <v>116</v>
      </c>
      <c r="C380" s="64" t="s">
        <v>31</v>
      </c>
      <c r="D380" s="76" t="n">
        <v>515.6</v>
      </c>
      <c r="E380" s="42" t="n">
        <v>119.659988363072</v>
      </c>
      <c r="F380" s="65" t="n">
        <v>0</v>
      </c>
      <c r="G380" s="66" t="n">
        <f aca="false">F380*E380</f>
        <v>0</v>
      </c>
      <c r="H380" s="67" t="n">
        <f aca="false">F380/D380</f>
        <v>0</v>
      </c>
      <c r="I380" s="68"/>
      <c r="J380" s="69" t="n">
        <f aca="false">TRUNC((I380*E380),3)</f>
        <v>0</v>
      </c>
      <c r="K380" s="67" t="n">
        <f aca="false">I380/D380</f>
        <v>0</v>
      </c>
      <c r="L380" s="70" t="n">
        <f aca="false">F380+I380</f>
        <v>0</v>
      </c>
      <c r="M380" s="71" t="n">
        <f aca="false">TRUNC((G380+J380),3)</f>
        <v>0</v>
      </c>
      <c r="N380" s="72" t="n">
        <f aca="false">H380+K380</f>
        <v>0</v>
      </c>
      <c r="O380" s="1"/>
      <c r="P380" s="19"/>
      <c r="Q380" s="74"/>
      <c r="R380" s="48"/>
      <c r="S380" s="1"/>
    </row>
    <row r="381" s="47" customFormat="true" ht="13.8" hidden="false" customHeight="false" outlineLevel="0" collapsed="false">
      <c r="A381" s="55" t="s">
        <v>547</v>
      </c>
      <c r="B381" s="56" t="s">
        <v>127</v>
      </c>
      <c r="C381" s="57"/>
      <c r="D381" s="58"/>
      <c r="E381" s="57"/>
      <c r="F381" s="59"/>
      <c r="G381" s="57"/>
      <c r="H381" s="60"/>
      <c r="I381" s="59"/>
      <c r="J381" s="61" t="n">
        <f aca="false">SUM(J382)</f>
        <v>0</v>
      </c>
      <c r="K381" s="60"/>
      <c r="L381" s="57"/>
      <c r="M381" s="61" t="n">
        <f aca="false">SUM(M382)</f>
        <v>0</v>
      </c>
      <c r="N381" s="60"/>
      <c r="O381" s="1"/>
      <c r="P381" s="19"/>
      <c r="Q381" s="74"/>
      <c r="R381" s="48"/>
      <c r="S381" s="1"/>
    </row>
    <row r="382" s="47" customFormat="true" ht="47.45" hidden="false" customHeight="false" outlineLevel="0" collapsed="false">
      <c r="A382" s="38" t="s">
        <v>548</v>
      </c>
      <c r="B382" s="75" t="s">
        <v>129</v>
      </c>
      <c r="C382" s="64" t="s">
        <v>31</v>
      </c>
      <c r="D382" s="76" t="n">
        <v>503.12</v>
      </c>
      <c r="E382" s="42" t="n">
        <v>82.6799968198442</v>
      </c>
      <c r="F382" s="65" t="n">
        <v>0</v>
      </c>
      <c r="G382" s="66" t="n">
        <f aca="false">F382*E382</f>
        <v>0</v>
      </c>
      <c r="H382" s="67" t="n">
        <f aca="false">F382/D382</f>
        <v>0</v>
      </c>
      <c r="I382" s="68"/>
      <c r="J382" s="69" t="n">
        <f aca="false">TRUNC((I382*E382),3)</f>
        <v>0</v>
      </c>
      <c r="K382" s="67" t="n">
        <f aca="false">I382/D382</f>
        <v>0</v>
      </c>
      <c r="L382" s="70" t="n">
        <f aca="false">F382+I382</f>
        <v>0</v>
      </c>
      <c r="M382" s="71" t="n">
        <f aca="false">TRUNC((G382+J382),3)</f>
        <v>0</v>
      </c>
      <c r="N382" s="72" t="n">
        <f aca="false">H382+K382</f>
        <v>0</v>
      </c>
      <c r="O382" s="1"/>
      <c r="P382" s="19"/>
      <c r="Q382" s="74"/>
      <c r="R382" s="48"/>
      <c r="S382" s="1"/>
    </row>
    <row r="383" s="47" customFormat="true" ht="13.8" hidden="false" customHeight="false" outlineLevel="0" collapsed="false">
      <c r="A383" s="55" t="s">
        <v>549</v>
      </c>
      <c r="B383" s="56" t="s">
        <v>166</v>
      </c>
      <c r="C383" s="57"/>
      <c r="D383" s="58"/>
      <c r="E383" s="57"/>
      <c r="F383" s="59"/>
      <c r="G383" s="57"/>
      <c r="H383" s="60"/>
      <c r="I383" s="59"/>
      <c r="J383" s="61" t="n">
        <f aca="false">SUM(J384:J385)</f>
        <v>0</v>
      </c>
      <c r="K383" s="60"/>
      <c r="L383" s="57"/>
      <c r="M383" s="61" t="n">
        <f aca="false">SUM(M384:M385)</f>
        <v>0</v>
      </c>
      <c r="N383" s="60"/>
      <c r="O383" s="1"/>
      <c r="P383" s="19"/>
      <c r="Q383" s="74"/>
      <c r="R383" s="48"/>
      <c r="S383" s="1"/>
    </row>
    <row r="384" s="47" customFormat="true" ht="23.85" hidden="false" customHeight="false" outlineLevel="0" collapsed="false">
      <c r="A384" s="38" t="s">
        <v>550</v>
      </c>
      <c r="B384" s="78" t="s">
        <v>168</v>
      </c>
      <c r="C384" s="64" t="s">
        <v>55</v>
      </c>
      <c r="D384" s="64" t="n">
        <v>3</v>
      </c>
      <c r="E384" s="42" t="n">
        <v>649.22</v>
      </c>
      <c r="F384" s="65" t="n">
        <v>0</v>
      </c>
      <c r="G384" s="66" t="n">
        <f aca="false">F384*E384</f>
        <v>0</v>
      </c>
      <c r="H384" s="67" t="n">
        <f aca="false">F384/D384</f>
        <v>0</v>
      </c>
      <c r="I384" s="68"/>
      <c r="J384" s="69" t="n">
        <f aca="false">TRUNC((I384*E384),3)</f>
        <v>0</v>
      </c>
      <c r="K384" s="67" t="n">
        <f aca="false">I384/D384</f>
        <v>0</v>
      </c>
      <c r="L384" s="70" t="n">
        <f aca="false">F384+I384</f>
        <v>0</v>
      </c>
      <c r="M384" s="71" t="n">
        <f aca="false">TRUNC((G384+J384),3)</f>
        <v>0</v>
      </c>
      <c r="N384" s="72" t="n">
        <f aca="false">H384+K384</f>
        <v>0</v>
      </c>
      <c r="O384" s="1"/>
      <c r="P384" s="19"/>
      <c r="Q384" s="74"/>
      <c r="R384" s="48"/>
      <c r="S384" s="1"/>
    </row>
    <row r="385" s="47" customFormat="true" ht="47.45" hidden="false" customHeight="false" outlineLevel="0" collapsed="false">
      <c r="A385" s="38" t="s">
        <v>551</v>
      </c>
      <c r="B385" s="78" t="s">
        <v>552</v>
      </c>
      <c r="C385" s="64" t="s">
        <v>55</v>
      </c>
      <c r="D385" s="64" t="n">
        <v>1</v>
      </c>
      <c r="E385" s="42" t="n">
        <v>63508.66</v>
      </c>
      <c r="F385" s="65" t="n">
        <v>0</v>
      </c>
      <c r="G385" s="66" t="n">
        <f aca="false">F385*E385</f>
        <v>0</v>
      </c>
      <c r="H385" s="67" t="n">
        <f aca="false">F385/D385</f>
        <v>0</v>
      </c>
      <c r="I385" s="68"/>
      <c r="J385" s="69" t="n">
        <f aca="false">TRUNC((I385*E385),3)</f>
        <v>0</v>
      </c>
      <c r="K385" s="67" t="n">
        <f aca="false">I385/D385</f>
        <v>0</v>
      </c>
      <c r="L385" s="70" t="n">
        <f aca="false">F385+I385</f>
        <v>0</v>
      </c>
      <c r="M385" s="71" t="n">
        <f aca="false">TRUNC((G385+J385),3)</f>
        <v>0</v>
      </c>
      <c r="N385" s="72" t="n">
        <f aca="false">H385+K385</f>
        <v>0</v>
      </c>
      <c r="O385" s="1"/>
      <c r="P385" s="19"/>
      <c r="Q385" s="74"/>
      <c r="R385" s="48"/>
      <c r="S385" s="1"/>
    </row>
    <row r="386" s="47" customFormat="true" ht="13.8" hidden="false" customHeight="false" outlineLevel="0" collapsed="false">
      <c r="A386" s="55" t="s">
        <v>553</v>
      </c>
      <c r="B386" s="56" t="s">
        <v>179</v>
      </c>
      <c r="C386" s="57"/>
      <c r="D386" s="58"/>
      <c r="E386" s="57"/>
      <c r="F386" s="59"/>
      <c r="G386" s="57"/>
      <c r="H386" s="60"/>
      <c r="I386" s="59"/>
      <c r="J386" s="61" t="n">
        <f aca="false">SUM(J387:J392)</f>
        <v>0</v>
      </c>
      <c r="K386" s="60"/>
      <c r="L386" s="57"/>
      <c r="M386" s="61" t="n">
        <f aca="false">SUM(M387:M392)</f>
        <v>0</v>
      </c>
      <c r="N386" s="60"/>
      <c r="O386" s="1"/>
      <c r="P386" s="19"/>
      <c r="Q386" s="74"/>
      <c r="R386" s="48"/>
      <c r="S386" s="1"/>
    </row>
    <row r="387" s="47" customFormat="true" ht="23.85" hidden="false" customHeight="false" outlineLevel="0" collapsed="false">
      <c r="A387" s="38" t="s">
        <v>554</v>
      </c>
      <c r="B387" s="75" t="s">
        <v>181</v>
      </c>
      <c r="C387" s="64" t="s">
        <v>31</v>
      </c>
      <c r="D387" s="76" t="n">
        <v>781.94</v>
      </c>
      <c r="E387" s="42" t="n">
        <v>8.8299997442259</v>
      </c>
      <c r="F387" s="65" t="n">
        <v>0</v>
      </c>
      <c r="G387" s="66" t="n">
        <f aca="false">F387*E387</f>
        <v>0</v>
      </c>
      <c r="H387" s="67" t="n">
        <f aca="false">F387/D387</f>
        <v>0</v>
      </c>
      <c r="I387" s="68"/>
      <c r="J387" s="69" t="n">
        <f aca="false">TRUNC((I387*E387),3)</f>
        <v>0</v>
      </c>
      <c r="K387" s="67" t="n">
        <f aca="false">I387/D387</f>
        <v>0</v>
      </c>
      <c r="L387" s="70" t="n">
        <f aca="false">F387+I387</f>
        <v>0</v>
      </c>
      <c r="M387" s="71" t="n">
        <f aca="false">TRUNC((G387+J387),3)</f>
        <v>0</v>
      </c>
      <c r="N387" s="72" t="n">
        <f aca="false">H387+K387</f>
        <v>0</v>
      </c>
      <c r="O387" s="1"/>
      <c r="P387" s="19"/>
      <c r="Q387" s="74"/>
      <c r="R387" s="48"/>
      <c r="S387" s="1"/>
    </row>
    <row r="388" s="47" customFormat="true" ht="23.85" hidden="false" customHeight="false" outlineLevel="0" collapsed="false">
      <c r="A388" s="38" t="s">
        <v>555</v>
      </c>
      <c r="B388" s="75" t="s">
        <v>183</v>
      </c>
      <c r="C388" s="64" t="s">
        <v>31</v>
      </c>
      <c r="D388" s="76" t="n">
        <v>781.94</v>
      </c>
      <c r="E388" s="42" t="n">
        <v>41.8699900248101</v>
      </c>
      <c r="F388" s="65" t="n">
        <v>0</v>
      </c>
      <c r="G388" s="66" t="n">
        <f aca="false">F388*E388</f>
        <v>0</v>
      </c>
      <c r="H388" s="67" t="n">
        <f aca="false">F388/D388</f>
        <v>0</v>
      </c>
      <c r="I388" s="68"/>
      <c r="J388" s="69" t="n">
        <f aca="false">TRUNC((I388*E388),3)</f>
        <v>0</v>
      </c>
      <c r="K388" s="67" t="n">
        <f aca="false">I388/D388</f>
        <v>0</v>
      </c>
      <c r="L388" s="70" t="n">
        <f aca="false">F388+I388</f>
        <v>0</v>
      </c>
      <c r="M388" s="71" t="n">
        <f aca="false">TRUNC((G388+J388),3)</f>
        <v>0</v>
      </c>
      <c r="N388" s="72" t="n">
        <f aca="false">H388+K388</f>
        <v>0</v>
      </c>
      <c r="O388" s="1"/>
      <c r="P388" s="19"/>
      <c r="Q388" s="74"/>
      <c r="R388" s="48"/>
      <c r="S388" s="1"/>
    </row>
    <row r="389" s="47" customFormat="true" ht="23.85" hidden="false" customHeight="false" outlineLevel="0" collapsed="false">
      <c r="A389" s="38" t="s">
        <v>556</v>
      </c>
      <c r="B389" s="75" t="s">
        <v>185</v>
      </c>
      <c r="C389" s="64" t="s">
        <v>31</v>
      </c>
      <c r="D389" s="76" t="n">
        <v>781.94</v>
      </c>
      <c r="E389" s="42" t="n">
        <v>29.0199887459396</v>
      </c>
      <c r="F389" s="65" t="n">
        <v>0</v>
      </c>
      <c r="G389" s="66" t="n">
        <f aca="false">F389*E389</f>
        <v>0</v>
      </c>
      <c r="H389" s="67" t="n">
        <f aca="false">F389/D389</f>
        <v>0</v>
      </c>
      <c r="I389" s="68"/>
      <c r="J389" s="69" t="n">
        <f aca="false">TRUNC((I389*E389),3)</f>
        <v>0</v>
      </c>
      <c r="K389" s="67" t="n">
        <f aca="false">I389/D389</f>
        <v>0</v>
      </c>
      <c r="L389" s="70" t="n">
        <f aca="false">F389+I389</f>
        <v>0</v>
      </c>
      <c r="M389" s="71" t="n">
        <f aca="false">TRUNC((G389+J389),3)</f>
        <v>0</v>
      </c>
      <c r="N389" s="72" t="n">
        <f aca="false">H389+K389</f>
        <v>0</v>
      </c>
      <c r="O389" s="1"/>
      <c r="P389" s="19"/>
      <c r="Q389" s="74"/>
      <c r="R389" s="48"/>
      <c r="S389" s="1"/>
    </row>
    <row r="390" s="47" customFormat="true" ht="23.85" hidden="false" customHeight="false" outlineLevel="0" collapsed="false">
      <c r="A390" s="38" t="s">
        <v>557</v>
      </c>
      <c r="B390" s="75" t="s">
        <v>187</v>
      </c>
      <c r="C390" s="64" t="s">
        <v>31</v>
      </c>
      <c r="D390" s="76" t="n">
        <v>781.94</v>
      </c>
      <c r="E390" s="42" t="n">
        <v>17.2599943729698</v>
      </c>
      <c r="F390" s="65" t="n">
        <v>0</v>
      </c>
      <c r="G390" s="66" t="n">
        <f aca="false">F390*E390</f>
        <v>0</v>
      </c>
      <c r="H390" s="67" t="n">
        <f aca="false">F390/D390</f>
        <v>0</v>
      </c>
      <c r="I390" s="68"/>
      <c r="J390" s="69" t="n">
        <f aca="false">TRUNC((I390*E390),3)</f>
        <v>0</v>
      </c>
      <c r="K390" s="67" t="n">
        <f aca="false">I390/D390</f>
        <v>0</v>
      </c>
      <c r="L390" s="70" t="n">
        <f aca="false">F390+I390</f>
        <v>0</v>
      </c>
      <c r="M390" s="71" t="n">
        <f aca="false">TRUNC((G390+J390),3)</f>
        <v>0</v>
      </c>
      <c r="N390" s="72" t="n">
        <f aca="false">H390+K390</f>
        <v>0</v>
      </c>
      <c r="O390" s="1"/>
      <c r="P390" s="19"/>
      <c r="Q390" s="74"/>
      <c r="R390" s="48"/>
      <c r="S390" s="1"/>
    </row>
    <row r="391" s="47" customFormat="true" ht="13.8" hidden="false" customHeight="false" outlineLevel="0" collapsed="false">
      <c r="A391" s="38" t="s">
        <v>558</v>
      </c>
      <c r="B391" s="75" t="n">
        <f aca="false">'[1]COMP C-01'!A5</f>
        <v>0</v>
      </c>
      <c r="C391" s="64" t="s">
        <v>31</v>
      </c>
      <c r="D391" s="76" t="n">
        <v>781.94</v>
      </c>
      <c r="E391" s="42" t="n">
        <v>274.449996163388</v>
      </c>
      <c r="F391" s="65" t="n">
        <v>0</v>
      </c>
      <c r="G391" s="66" t="n">
        <f aca="false">F391*E391</f>
        <v>0</v>
      </c>
      <c r="H391" s="67" t="n">
        <f aca="false">F391/D391</f>
        <v>0</v>
      </c>
      <c r="I391" s="68"/>
      <c r="J391" s="69" t="n">
        <f aca="false">TRUNC((I391*E391),3)</f>
        <v>0</v>
      </c>
      <c r="K391" s="67" t="n">
        <f aca="false">I391/D391</f>
        <v>0</v>
      </c>
      <c r="L391" s="70" t="n">
        <f aca="false">F391+I391</f>
        <v>0</v>
      </c>
      <c r="M391" s="71" t="n">
        <f aca="false">TRUNC((G391+J391),3)</f>
        <v>0</v>
      </c>
      <c r="N391" s="72" t="n">
        <f aca="false">H391+K391</f>
        <v>0</v>
      </c>
      <c r="O391" s="1"/>
      <c r="P391" s="19"/>
      <c r="Q391" s="74"/>
      <c r="R391" s="48"/>
      <c r="S391" s="1"/>
    </row>
    <row r="392" s="47" customFormat="true" ht="47.45" hidden="false" customHeight="false" outlineLevel="0" collapsed="false">
      <c r="A392" s="38" t="s">
        <v>559</v>
      </c>
      <c r="B392" s="75" t="s">
        <v>141</v>
      </c>
      <c r="C392" s="64" t="s">
        <v>52</v>
      </c>
      <c r="D392" s="76" t="n">
        <v>155.2</v>
      </c>
      <c r="E392" s="42" t="n">
        <v>158.629961340206</v>
      </c>
      <c r="F392" s="65" t="n">
        <v>0</v>
      </c>
      <c r="G392" s="66" t="n">
        <f aca="false">F392*E392</f>
        <v>0</v>
      </c>
      <c r="H392" s="67" t="n">
        <f aca="false">F392/D392</f>
        <v>0</v>
      </c>
      <c r="I392" s="68"/>
      <c r="J392" s="69" t="n">
        <f aca="false">TRUNC((I392*E392),3)</f>
        <v>0</v>
      </c>
      <c r="K392" s="67" t="n">
        <f aca="false">I392/D392</f>
        <v>0</v>
      </c>
      <c r="L392" s="70" t="n">
        <f aca="false">F392+I392</f>
        <v>0</v>
      </c>
      <c r="M392" s="71" t="n">
        <f aca="false">TRUNC((G392+J392),3)</f>
        <v>0</v>
      </c>
      <c r="N392" s="72" t="n">
        <f aca="false">H392+K392</f>
        <v>0</v>
      </c>
      <c r="O392" s="1"/>
      <c r="P392" s="19"/>
      <c r="Q392" s="74"/>
      <c r="R392" s="48"/>
      <c r="S392" s="1"/>
    </row>
    <row r="393" s="47" customFormat="true" ht="13.8" hidden="false" customHeight="false" outlineLevel="0" collapsed="false">
      <c r="A393" s="55" t="s">
        <v>560</v>
      </c>
      <c r="B393" s="56" t="s">
        <v>199</v>
      </c>
      <c r="C393" s="57"/>
      <c r="D393" s="58"/>
      <c r="E393" s="57"/>
      <c r="F393" s="59"/>
      <c r="G393" s="57"/>
      <c r="H393" s="60"/>
      <c r="I393" s="59"/>
      <c r="J393" s="61" t="n">
        <f aca="false">SUM(J394)</f>
        <v>0</v>
      </c>
      <c r="K393" s="60"/>
      <c r="L393" s="57"/>
      <c r="M393" s="61" t="n">
        <f aca="false">SUM(M394)</f>
        <v>0</v>
      </c>
      <c r="N393" s="60"/>
      <c r="O393" s="1"/>
      <c r="P393" s="19"/>
      <c r="Q393" s="74"/>
      <c r="R393" s="48"/>
      <c r="S393" s="1"/>
    </row>
    <row r="394" s="47" customFormat="true" ht="47.45" hidden="false" customHeight="false" outlineLevel="0" collapsed="false">
      <c r="A394" s="38" t="s">
        <v>561</v>
      </c>
      <c r="B394" s="80" t="s">
        <v>562</v>
      </c>
      <c r="C394" s="64" t="s">
        <v>55</v>
      </c>
      <c r="D394" s="64" t="n">
        <v>1</v>
      </c>
      <c r="E394" s="42" t="n">
        <v>564.07</v>
      </c>
      <c r="F394" s="65" t="n">
        <v>0</v>
      </c>
      <c r="G394" s="66" t="n">
        <f aca="false">F394*E394</f>
        <v>0</v>
      </c>
      <c r="H394" s="67" t="n">
        <f aca="false">F394/D394</f>
        <v>0</v>
      </c>
      <c r="I394" s="68"/>
      <c r="J394" s="69" t="n">
        <f aca="false">TRUNC((I394*E394),3)</f>
        <v>0</v>
      </c>
      <c r="K394" s="67" t="n">
        <f aca="false">I394/D394</f>
        <v>0</v>
      </c>
      <c r="L394" s="70" t="n">
        <f aca="false">F394+I394</f>
        <v>0</v>
      </c>
      <c r="M394" s="71" t="n">
        <f aca="false">TRUNC((G394+J394),3)</f>
        <v>0</v>
      </c>
      <c r="N394" s="72" t="n">
        <f aca="false">H394+K394</f>
        <v>0</v>
      </c>
      <c r="O394" s="1"/>
      <c r="P394" s="19"/>
      <c r="Q394" s="74"/>
      <c r="R394" s="48"/>
      <c r="S394" s="1"/>
    </row>
    <row r="395" s="47" customFormat="true" ht="13.8" hidden="false" customHeight="false" outlineLevel="0" collapsed="false">
      <c r="A395" s="55" t="s">
        <v>563</v>
      </c>
      <c r="B395" s="56" t="s">
        <v>229</v>
      </c>
      <c r="C395" s="57"/>
      <c r="D395" s="58"/>
      <c r="E395" s="57"/>
      <c r="F395" s="59"/>
      <c r="G395" s="57"/>
      <c r="H395" s="60"/>
      <c r="I395" s="59"/>
      <c r="J395" s="61" t="n">
        <f aca="false">SUM(J396:J398)</f>
        <v>0</v>
      </c>
      <c r="K395" s="60"/>
      <c r="L395" s="57"/>
      <c r="M395" s="61" t="n">
        <f aca="false">SUM(M396:M398)</f>
        <v>0</v>
      </c>
      <c r="N395" s="60"/>
      <c r="O395" s="1"/>
      <c r="P395" s="19"/>
      <c r="Q395" s="74"/>
      <c r="R395" s="48"/>
      <c r="S395" s="1"/>
    </row>
    <row r="396" s="47" customFormat="true" ht="23.85" hidden="false" customHeight="false" outlineLevel="0" collapsed="false">
      <c r="A396" s="38" t="s">
        <v>564</v>
      </c>
      <c r="B396" s="78" t="s">
        <v>360</v>
      </c>
      <c r="C396" s="64" t="s">
        <v>55</v>
      </c>
      <c r="D396" s="64" t="n">
        <v>1</v>
      </c>
      <c r="E396" s="42" t="n">
        <v>106.04</v>
      </c>
      <c r="F396" s="65" t="n">
        <v>0</v>
      </c>
      <c r="G396" s="66" t="n">
        <f aca="false">F396*E396</f>
        <v>0</v>
      </c>
      <c r="H396" s="67" t="n">
        <f aca="false">F396/D396</f>
        <v>0</v>
      </c>
      <c r="I396" s="68"/>
      <c r="J396" s="69" t="n">
        <f aca="false">TRUNC((I396*E396),3)</f>
        <v>0</v>
      </c>
      <c r="K396" s="67" t="n">
        <f aca="false">I396/D396</f>
        <v>0</v>
      </c>
      <c r="L396" s="70" t="n">
        <f aca="false">F396+I396</f>
        <v>0</v>
      </c>
      <c r="M396" s="71" t="n">
        <f aca="false">TRUNC((G396+J396),3)</f>
        <v>0</v>
      </c>
      <c r="N396" s="72" t="n">
        <f aca="false">H396+K396</f>
        <v>0</v>
      </c>
      <c r="O396" s="1"/>
      <c r="P396" s="19"/>
      <c r="Q396" s="74"/>
      <c r="R396" s="48"/>
      <c r="S396" s="1"/>
    </row>
    <row r="397" s="47" customFormat="true" ht="23.85" hidden="false" customHeight="false" outlineLevel="0" collapsed="false">
      <c r="A397" s="38" t="s">
        <v>565</v>
      </c>
      <c r="B397" s="78" t="s">
        <v>239</v>
      </c>
      <c r="C397" s="64" t="s">
        <v>55</v>
      </c>
      <c r="D397" s="64" t="n">
        <v>1</v>
      </c>
      <c r="E397" s="42" t="n">
        <v>186.03</v>
      </c>
      <c r="F397" s="65" t="n">
        <v>0</v>
      </c>
      <c r="G397" s="66" t="n">
        <f aca="false">F397*E397</f>
        <v>0</v>
      </c>
      <c r="H397" s="67" t="n">
        <f aca="false">F397/D397</f>
        <v>0</v>
      </c>
      <c r="I397" s="68"/>
      <c r="J397" s="69" t="n">
        <f aca="false">TRUNC((I397*E397),3)</f>
        <v>0</v>
      </c>
      <c r="K397" s="67" t="n">
        <f aca="false">I397/D397</f>
        <v>0</v>
      </c>
      <c r="L397" s="70" t="n">
        <f aca="false">F397+I397</f>
        <v>0</v>
      </c>
      <c r="M397" s="71" t="n">
        <f aca="false">TRUNC((G397+J397),3)</f>
        <v>0</v>
      </c>
      <c r="N397" s="72" t="n">
        <f aca="false">H397+K397</f>
        <v>0</v>
      </c>
      <c r="O397" s="1"/>
      <c r="P397" s="19"/>
      <c r="Q397" s="74"/>
      <c r="R397" s="48"/>
      <c r="S397" s="1"/>
    </row>
    <row r="398" s="47" customFormat="true" ht="23.85" hidden="false" customHeight="false" outlineLevel="0" collapsed="false">
      <c r="A398" s="38" t="s">
        <v>566</v>
      </c>
      <c r="B398" s="78" t="s">
        <v>241</v>
      </c>
      <c r="C398" s="64" t="s">
        <v>55</v>
      </c>
      <c r="D398" s="64" t="n">
        <v>1</v>
      </c>
      <c r="E398" s="42" t="n">
        <v>26.75</v>
      </c>
      <c r="F398" s="65" t="n">
        <v>0</v>
      </c>
      <c r="G398" s="66" t="n">
        <f aca="false">F398*E398</f>
        <v>0</v>
      </c>
      <c r="H398" s="67" t="n">
        <f aca="false">F398/D398</f>
        <v>0</v>
      </c>
      <c r="I398" s="68"/>
      <c r="J398" s="69" t="n">
        <f aca="false">TRUNC((I398*E398),3)</f>
        <v>0</v>
      </c>
      <c r="K398" s="67" t="n">
        <f aca="false">I398/D398</f>
        <v>0</v>
      </c>
      <c r="L398" s="70" t="n">
        <f aca="false">F398+I398</f>
        <v>0</v>
      </c>
      <c r="M398" s="71" t="n">
        <f aca="false">TRUNC((G398+J398),3)</f>
        <v>0</v>
      </c>
      <c r="N398" s="72" t="n">
        <f aca="false">H398+K398</f>
        <v>0</v>
      </c>
      <c r="O398" s="1"/>
      <c r="P398" s="19"/>
      <c r="Q398" s="74"/>
      <c r="R398" s="48"/>
      <c r="S398" s="1"/>
    </row>
    <row r="399" s="47" customFormat="true" ht="13.8" hidden="false" customHeight="false" outlineLevel="0" collapsed="false">
      <c r="A399" s="55" t="s">
        <v>567</v>
      </c>
      <c r="B399" s="56" t="s">
        <v>262</v>
      </c>
      <c r="C399" s="57"/>
      <c r="D399" s="58"/>
      <c r="E399" s="57"/>
      <c r="F399" s="59"/>
      <c r="G399" s="57"/>
      <c r="H399" s="60"/>
      <c r="I399" s="59"/>
      <c r="J399" s="61" t="n">
        <f aca="false">SUM(J400)</f>
        <v>0</v>
      </c>
      <c r="K399" s="60"/>
      <c r="L399" s="57"/>
      <c r="M399" s="61" t="n">
        <f aca="false">SUM(M400)</f>
        <v>0</v>
      </c>
      <c r="N399" s="60"/>
      <c r="O399" s="1"/>
      <c r="P399" s="19"/>
      <c r="Q399" s="74"/>
      <c r="R399" s="48"/>
      <c r="S399" s="1"/>
    </row>
    <row r="400" s="47" customFormat="true" ht="13.8" hidden="false" customHeight="false" outlineLevel="0" collapsed="false">
      <c r="A400" s="38" t="s">
        <v>568</v>
      </c>
      <c r="B400" s="80" t="s">
        <v>569</v>
      </c>
      <c r="C400" s="64" t="s">
        <v>31</v>
      </c>
      <c r="D400" s="64" t="n">
        <v>166.39</v>
      </c>
      <c r="E400" s="42" t="n">
        <v>788.919947112206</v>
      </c>
      <c r="F400" s="65" t="n">
        <v>0</v>
      </c>
      <c r="G400" s="66" t="n">
        <f aca="false">F400*E400</f>
        <v>0</v>
      </c>
      <c r="H400" s="67" t="n">
        <f aca="false">F400/D400</f>
        <v>0</v>
      </c>
      <c r="I400" s="68"/>
      <c r="J400" s="69" t="n">
        <f aca="false">TRUNC((I400*E400),3)</f>
        <v>0</v>
      </c>
      <c r="K400" s="67" t="n">
        <f aca="false">I400/D400</f>
        <v>0</v>
      </c>
      <c r="L400" s="70" t="n">
        <f aca="false">F400+I400</f>
        <v>0</v>
      </c>
      <c r="M400" s="71" t="n">
        <f aca="false">TRUNC((G400+J400),3)</f>
        <v>0</v>
      </c>
      <c r="N400" s="72" t="n">
        <f aca="false">H400+K400</f>
        <v>0</v>
      </c>
      <c r="O400" s="1"/>
      <c r="P400" s="19"/>
      <c r="Q400" s="74"/>
      <c r="R400" s="48"/>
      <c r="S400" s="1"/>
    </row>
    <row r="401" s="47" customFormat="true" ht="13.8" hidden="false" customHeight="false" outlineLevel="0" collapsed="false">
      <c r="A401" s="55" t="n">
        <v>13</v>
      </c>
      <c r="B401" s="56" t="s">
        <v>570</v>
      </c>
      <c r="C401" s="57"/>
      <c r="D401" s="58"/>
      <c r="E401" s="57"/>
      <c r="F401" s="59"/>
      <c r="G401" s="57"/>
      <c r="H401" s="60"/>
      <c r="I401" s="59"/>
      <c r="J401" s="61" t="n">
        <f aca="false">J402+J404</f>
        <v>0</v>
      </c>
      <c r="K401" s="60"/>
      <c r="L401" s="57"/>
      <c r="M401" s="57" t="n">
        <f aca="false">M402+M404</f>
        <v>0</v>
      </c>
      <c r="N401" s="60"/>
      <c r="O401" s="1"/>
      <c r="P401" s="19"/>
      <c r="Q401" s="74"/>
      <c r="R401" s="48"/>
      <c r="S401" s="1"/>
    </row>
    <row r="402" s="47" customFormat="true" ht="13.8" hidden="false" customHeight="false" outlineLevel="0" collapsed="false">
      <c r="A402" s="55" t="s">
        <v>571</v>
      </c>
      <c r="B402" s="56" t="s">
        <v>572</v>
      </c>
      <c r="C402" s="57"/>
      <c r="D402" s="58"/>
      <c r="E402" s="57"/>
      <c r="F402" s="59"/>
      <c r="G402" s="57"/>
      <c r="H402" s="60"/>
      <c r="I402" s="59"/>
      <c r="J402" s="61" t="n">
        <f aca="false">SUM(J403)</f>
        <v>0</v>
      </c>
      <c r="K402" s="60"/>
      <c r="L402" s="57"/>
      <c r="M402" s="61" t="n">
        <f aca="false">SUM(M403)</f>
        <v>0</v>
      </c>
      <c r="N402" s="60"/>
      <c r="O402" s="1"/>
      <c r="P402" s="19"/>
      <c r="Q402" s="74"/>
      <c r="R402" s="48"/>
      <c r="S402" s="1"/>
    </row>
    <row r="403" s="47" customFormat="true" ht="23.85" hidden="false" customHeight="false" outlineLevel="0" collapsed="false">
      <c r="A403" s="38" t="s">
        <v>573</v>
      </c>
      <c r="B403" s="80" t="s">
        <v>574</v>
      </c>
      <c r="C403" s="63" t="s">
        <v>31</v>
      </c>
      <c r="D403" s="64" t="n">
        <v>961.22</v>
      </c>
      <c r="E403" s="42" t="n">
        <v>38.1199933417948</v>
      </c>
      <c r="F403" s="65" t="n">
        <v>0</v>
      </c>
      <c r="G403" s="66" t="n">
        <f aca="false">F403*E403</f>
        <v>0</v>
      </c>
      <c r="H403" s="67" t="n">
        <f aca="false">F403/D403</f>
        <v>0</v>
      </c>
      <c r="I403" s="68"/>
      <c r="J403" s="69" t="n">
        <f aca="false">TRUNC((I403*E403),3)</f>
        <v>0</v>
      </c>
      <c r="K403" s="67" t="n">
        <f aca="false">I403/D403</f>
        <v>0</v>
      </c>
      <c r="L403" s="70" t="n">
        <f aca="false">F403+I403</f>
        <v>0</v>
      </c>
      <c r="M403" s="71" t="n">
        <f aca="false">TRUNC((G403+J403),3)</f>
        <v>0</v>
      </c>
      <c r="N403" s="72" t="n">
        <f aca="false">H403+K403</f>
        <v>0</v>
      </c>
      <c r="O403" s="1"/>
      <c r="P403" s="19"/>
      <c r="Q403" s="74"/>
      <c r="R403" s="48"/>
      <c r="S403" s="1"/>
    </row>
    <row r="404" s="47" customFormat="true" ht="13.8" hidden="false" customHeight="false" outlineLevel="0" collapsed="false">
      <c r="A404" s="55" t="s">
        <v>575</v>
      </c>
      <c r="B404" s="56" t="s">
        <v>576</v>
      </c>
      <c r="C404" s="57"/>
      <c r="D404" s="58"/>
      <c r="E404" s="57"/>
      <c r="F404" s="59"/>
      <c r="G404" s="57"/>
      <c r="H404" s="60"/>
      <c r="I404" s="59"/>
      <c r="J404" s="61" t="n">
        <f aca="false">SUM(J405:J409)</f>
        <v>0</v>
      </c>
      <c r="K404" s="60"/>
      <c r="L404" s="57"/>
      <c r="M404" s="61" t="n">
        <f aca="false">SUM(M405:M409)</f>
        <v>0</v>
      </c>
      <c r="N404" s="60"/>
      <c r="O404" s="1"/>
      <c r="P404" s="19"/>
      <c r="Q404" s="74"/>
      <c r="R404" s="48"/>
      <c r="S404" s="1"/>
    </row>
    <row r="405" s="47" customFormat="true" ht="23.85" hidden="false" customHeight="false" outlineLevel="0" collapsed="false">
      <c r="A405" s="38" t="s">
        <v>577</v>
      </c>
      <c r="B405" s="80" t="s">
        <v>256</v>
      </c>
      <c r="C405" s="64" t="s">
        <v>55</v>
      </c>
      <c r="D405" s="64" t="n">
        <v>1</v>
      </c>
      <c r="E405" s="42" t="n">
        <v>72.11</v>
      </c>
      <c r="F405" s="65" t="n">
        <v>0</v>
      </c>
      <c r="G405" s="66" t="n">
        <f aca="false">F405*E405</f>
        <v>0</v>
      </c>
      <c r="H405" s="67" t="n">
        <f aca="false">F405/D405</f>
        <v>0</v>
      </c>
      <c r="I405" s="68"/>
      <c r="J405" s="69" t="n">
        <f aca="false">TRUNC((I405*E405),3)</f>
        <v>0</v>
      </c>
      <c r="K405" s="67" t="n">
        <f aca="false">I405/D405</f>
        <v>0</v>
      </c>
      <c r="L405" s="70" t="n">
        <f aca="false">F405+I405</f>
        <v>0</v>
      </c>
      <c r="M405" s="71" t="n">
        <f aca="false">TRUNC((G405+J405),3)</f>
        <v>0</v>
      </c>
      <c r="N405" s="72" t="n">
        <f aca="false">H405+K405</f>
        <v>0</v>
      </c>
      <c r="O405" s="1"/>
      <c r="P405" s="19"/>
      <c r="Q405" s="74"/>
      <c r="R405" s="48"/>
      <c r="S405" s="1"/>
    </row>
    <row r="406" s="47" customFormat="true" ht="23.85" hidden="false" customHeight="false" outlineLevel="0" collapsed="false">
      <c r="A406" s="38" t="s">
        <v>578</v>
      </c>
      <c r="B406" s="80" t="s">
        <v>579</v>
      </c>
      <c r="C406" s="64" t="s">
        <v>55</v>
      </c>
      <c r="D406" s="64" t="n">
        <v>1</v>
      </c>
      <c r="E406" s="42" t="n">
        <v>316.34</v>
      </c>
      <c r="F406" s="65" t="n">
        <v>0</v>
      </c>
      <c r="G406" s="66" t="n">
        <f aca="false">F406*E406</f>
        <v>0</v>
      </c>
      <c r="H406" s="67" t="n">
        <f aca="false">F406/D406</f>
        <v>0</v>
      </c>
      <c r="I406" s="68"/>
      <c r="J406" s="69" t="n">
        <f aca="false">TRUNC((I406*E406),3)</f>
        <v>0</v>
      </c>
      <c r="K406" s="67" t="n">
        <f aca="false">I406/D406</f>
        <v>0</v>
      </c>
      <c r="L406" s="70" t="n">
        <f aca="false">F406+I406</f>
        <v>0</v>
      </c>
      <c r="M406" s="71" t="n">
        <f aca="false">TRUNC((G406+J406),3)</f>
        <v>0</v>
      </c>
      <c r="N406" s="72" t="n">
        <f aca="false">H406+K406</f>
        <v>0</v>
      </c>
      <c r="O406" s="1"/>
      <c r="P406" s="19"/>
      <c r="Q406" s="74"/>
      <c r="R406" s="48"/>
      <c r="S406" s="1"/>
    </row>
    <row r="407" s="47" customFormat="true" ht="35.95" hidden="false" customHeight="false" outlineLevel="0" collapsed="false">
      <c r="A407" s="38" t="s">
        <v>580</v>
      </c>
      <c r="B407" s="80" t="s">
        <v>581</v>
      </c>
      <c r="C407" s="64" t="s">
        <v>55</v>
      </c>
      <c r="D407" s="64" t="n">
        <v>7</v>
      </c>
      <c r="E407" s="42" t="n">
        <v>414.13</v>
      </c>
      <c r="F407" s="65" t="n">
        <v>0</v>
      </c>
      <c r="G407" s="66" t="n">
        <f aca="false">F407*E407</f>
        <v>0</v>
      </c>
      <c r="H407" s="67" t="n">
        <f aca="false">F407/D407</f>
        <v>0</v>
      </c>
      <c r="I407" s="68"/>
      <c r="J407" s="69" t="n">
        <f aca="false">TRUNC((I407*E407),3)</f>
        <v>0</v>
      </c>
      <c r="K407" s="67" t="n">
        <f aca="false">I407/D407</f>
        <v>0</v>
      </c>
      <c r="L407" s="70" t="n">
        <f aca="false">F407+I407</f>
        <v>0</v>
      </c>
      <c r="M407" s="71" t="n">
        <f aca="false">TRUNC((G407+J407),3)</f>
        <v>0</v>
      </c>
      <c r="N407" s="72" t="n">
        <f aca="false">H407+K407</f>
        <v>0</v>
      </c>
      <c r="O407" s="1"/>
      <c r="P407" s="19"/>
      <c r="Q407" s="74"/>
      <c r="R407" s="48"/>
      <c r="S407" s="1"/>
    </row>
    <row r="408" s="47" customFormat="true" ht="35.95" hidden="false" customHeight="false" outlineLevel="0" collapsed="false">
      <c r="A408" s="38" t="s">
        <v>582</v>
      </c>
      <c r="B408" s="80" t="s">
        <v>583</v>
      </c>
      <c r="C408" s="64" t="s">
        <v>55</v>
      </c>
      <c r="D408" s="64" t="n">
        <v>7</v>
      </c>
      <c r="E408" s="42" t="n">
        <v>5654.33</v>
      </c>
      <c r="F408" s="65" t="n">
        <v>0</v>
      </c>
      <c r="G408" s="66" t="n">
        <f aca="false">F408*E408</f>
        <v>0</v>
      </c>
      <c r="H408" s="67" t="n">
        <f aca="false">F408/D408</f>
        <v>0</v>
      </c>
      <c r="I408" s="68"/>
      <c r="J408" s="69" t="n">
        <f aca="false">TRUNC((I408*E408),3)</f>
        <v>0</v>
      </c>
      <c r="K408" s="67" t="n">
        <f aca="false">I408/D408</f>
        <v>0</v>
      </c>
      <c r="L408" s="70" t="n">
        <f aca="false">F408+I408</f>
        <v>0</v>
      </c>
      <c r="M408" s="71" t="n">
        <f aca="false">TRUNC((G408+J408),3)</f>
        <v>0</v>
      </c>
      <c r="N408" s="72" t="n">
        <f aca="false">H408+K408</f>
        <v>0</v>
      </c>
      <c r="O408" s="1"/>
      <c r="P408" s="19"/>
      <c r="Q408" s="74"/>
      <c r="R408" s="48"/>
      <c r="S408" s="1"/>
    </row>
    <row r="409" s="47" customFormat="true" ht="23.85" hidden="false" customHeight="false" outlineLevel="0" collapsed="false">
      <c r="A409" s="38" t="s">
        <v>584</v>
      </c>
      <c r="B409" s="80" t="s">
        <v>585</v>
      </c>
      <c r="C409" s="64" t="s">
        <v>52</v>
      </c>
      <c r="D409" s="64" t="n">
        <v>450</v>
      </c>
      <c r="E409" s="42" t="n">
        <v>16.69</v>
      </c>
      <c r="F409" s="65" t="n">
        <v>0</v>
      </c>
      <c r="G409" s="66" t="n">
        <f aca="false">F409*E409</f>
        <v>0</v>
      </c>
      <c r="H409" s="67" t="n">
        <f aca="false">F409/D409</f>
        <v>0</v>
      </c>
      <c r="I409" s="68"/>
      <c r="J409" s="69" t="n">
        <f aca="false">TRUNC((I409*E409),3)</f>
        <v>0</v>
      </c>
      <c r="K409" s="67" t="n">
        <f aca="false">I409/D409</f>
        <v>0</v>
      </c>
      <c r="L409" s="70" t="n">
        <f aca="false">F409+I409</f>
        <v>0</v>
      </c>
      <c r="M409" s="71" t="n">
        <f aca="false">TRUNC((G409+J409),3)</f>
        <v>0</v>
      </c>
      <c r="N409" s="72" t="n">
        <f aca="false">H409+K409</f>
        <v>0</v>
      </c>
      <c r="O409" s="1"/>
      <c r="P409" s="19"/>
      <c r="Q409" s="74"/>
      <c r="R409" s="48"/>
      <c r="S409" s="1"/>
    </row>
    <row r="410" s="47" customFormat="true" ht="13.8" hidden="false" customHeight="false" outlineLevel="0" collapsed="false">
      <c r="A410" s="55" t="n">
        <v>14</v>
      </c>
      <c r="B410" s="56" t="s">
        <v>586</v>
      </c>
      <c r="C410" s="57"/>
      <c r="D410" s="58"/>
      <c r="E410" s="57"/>
      <c r="F410" s="59"/>
      <c r="G410" s="57"/>
      <c r="H410" s="60"/>
      <c r="I410" s="59"/>
      <c r="J410" s="61" t="n">
        <f aca="false">SUM(J411:J413)</f>
        <v>0</v>
      </c>
      <c r="K410" s="60"/>
      <c r="L410" s="57"/>
      <c r="M410" s="61" t="n">
        <f aca="false">SUM(M411:M413)</f>
        <v>0</v>
      </c>
      <c r="N410" s="60"/>
      <c r="O410" s="1"/>
      <c r="P410" s="19"/>
      <c r="Q410" s="74"/>
      <c r="R410" s="48"/>
      <c r="S410" s="1"/>
    </row>
    <row r="411" s="47" customFormat="true" ht="13.8" hidden="false" customHeight="false" outlineLevel="0" collapsed="false">
      <c r="A411" s="38" t="s">
        <v>587</v>
      </c>
      <c r="B411" s="80" t="s">
        <v>588</v>
      </c>
      <c r="C411" s="63" t="s">
        <v>31</v>
      </c>
      <c r="D411" s="64" t="n">
        <v>1941.1</v>
      </c>
      <c r="E411" s="42" t="n">
        <v>14.4199989696564</v>
      </c>
      <c r="F411" s="65" t="n">
        <v>0</v>
      </c>
      <c r="G411" s="66" t="n">
        <f aca="false">F411*E411</f>
        <v>0</v>
      </c>
      <c r="H411" s="67" t="n">
        <f aca="false">F411/D411</f>
        <v>0</v>
      </c>
      <c r="I411" s="68"/>
      <c r="J411" s="69" t="n">
        <f aca="false">TRUNC((I411*E411),3)</f>
        <v>0</v>
      </c>
      <c r="K411" s="67" t="n">
        <f aca="false">I411/D411</f>
        <v>0</v>
      </c>
      <c r="L411" s="70" t="n">
        <f aca="false">F411+I411</f>
        <v>0</v>
      </c>
      <c r="M411" s="71" t="n">
        <f aca="false">TRUNC((G411+J411),3)</f>
        <v>0</v>
      </c>
      <c r="N411" s="72" t="n">
        <f aca="false">H411+K411</f>
        <v>0</v>
      </c>
      <c r="O411" s="1"/>
      <c r="P411" s="19"/>
      <c r="Q411" s="74"/>
      <c r="R411" s="48"/>
      <c r="S411" s="1"/>
    </row>
    <row r="412" s="47" customFormat="true" ht="13.8" hidden="false" customHeight="false" outlineLevel="0" collapsed="false">
      <c r="A412" s="38" t="s">
        <v>589</v>
      </c>
      <c r="B412" s="89" t="s">
        <v>590</v>
      </c>
      <c r="C412" s="63" t="s">
        <v>31</v>
      </c>
      <c r="D412" s="64" t="n">
        <v>17393.25</v>
      </c>
      <c r="E412" s="42" t="n">
        <v>1.44</v>
      </c>
      <c r="F412" s="65" t="n">
        <v>0</v>
      </c>
      <c r="G412" s="66" t="n">
        <f aca="false">F412*E412</f>
        <v>0</v>
      </c>
      <c r="H412" s="67" t="n">
        <f aca="false">F412/D412</f>
        <v>0</v>
      </c>
      <c r="I412" s="68"/>
      <c r="J412" s="69" t="n">
        <f aca="false">TRUNC((I412*E412),3)</f>
        <v>0</v>
      </c>
      <c r="K412" s="67" t="n">
        <f aca="false">I412/D412</f>
        <v>0</v>
      </c>
      <c r="L412" s="70" t="n">
        <f aca="false">F412+I412</f>
        <v>0</v>
      </c>
      <c r="M412" s="71" t="n">
        <f aca="false">TRUNC((G412+J412),3)</f>
        <v>0</v>
      </c>
      <c r="N412" s="72" t="n">
        <f aca="false">H412+K412</f>
        <v>0</v>
      </c>
      <c r="O412" s="1"/>
      <c r="P412" s="19"/>
      <c r="Q412" s="74"/>
      <c r="R412" s="48"/>
      <c r="S412" s="1"/>
    </row>
    <row r="413" s="47" customFormat="true" ht="35.95" hidden="false" customHeight="false" outlineLevel="0" collapsed="false">
      <c r="A413" s="38" t="s">
        <v>591</v>
      </c>
      <c r="B413" s="90" t="s">
        <v>592</v>
      </c>
      <c r="C413" s="64" t="s">
        <v>55</v>
      </c>
      <c r="D413" s="64" t="n">
        <v>1</v>
      </c>
      <c r="E413" s="42" t="n">
        <v>1108.88</v>
      </c>
      <c r="F413" s="65" t="n">
        <v>0</v>
      </c>
      <c r="G413" s="66" t="n">
        <f aca="false">F413*E413</f>
        <v>0</v>
      </c>
      <c r="H413" s="67" t="n">
        <f aca="false">F413/D413</f>
        <v>0</v>
      </c>
      <c r="I413" s="68"/>
      <c r="J413" s="69" t="n">
        <f aca="false">TRUNC((I413*E413),3)</f>
        <v>0</v>
      </c>
      <c r="K413" s="67" t="n">
        <f aca="false">I413/D413</f>
        <v>0</v>
      </c>
      <c r="L413" s="70" t="n">
        <f aca="false">F413+I413</f>
        <v>0</v>
      </c>
      <c r="M413" s="71" t="n">
        <f aca="false">TRUNC((G413+J413),3)</f>
        <v>0</v>
      </c>
      <c r="N413" s="72" t="n">
        <f aca="false">H413+K413</f>
        <v>0</v>
      </c>
      <c r="O413" s="1"/>
      <c r="P413" s="19"/>
      <c r="Q413" s="74"/>
      <c r="R413" s="48"/>
      <c r="S413" s="1"/>
    </row>
    <row r="414" s="47" customFormat="true" ht="13.8" hidden="false" customHeight="false" outlineLevel="0" collapsed="false">
      <c r="A414" s="55" t="n">
        <v>15</v>
      </c>
      <c r="B414" s="56" t="s">
        <v>593</v>
      </c>
      <c r="C414" s="57"/>
      <c r="D414" s="58"/>
      <c r="E414" s="57"/>
      <c r="F414" s="59"/>
      <c r="G414" s="57"/>
      <c r="H414" s="60"/>
      <c r="I414" s="59"/>
      <c r="J414" s="61" t="n">
        <f aca="false">SUM(J415)</f>
        <v>0</v>
      </c>
      <c r="K414" s="60"/>
      <c r="L414" s="57"/>
      <c r="M414" s="61" t="n">
        <f aca="false">SUM(M415)</f>
        <v>108000</v>
      </c>
      <c r="N414" s="60"/>
      <c r="O414" s="1"/>
      <c r="P414" s="19"/>
      <c r="Q414" s="74"/>
      <c r="R414" s="48"/>
      <c r="S414" s="1"/>
    </row>
    <row r="415" s="47" customFormat="true" ht="13.8" hidden="false" customHeight="false" outlineLevel="0" collapsed="false">
      <c r="A415" s="38" t="s">
        <v>594</v>
      </c>
      <c r="B415" s="80" t="s">
        <v>595</v>
      </c>
      <c r="C415" s="63" t="s">
        <v>55</v>
      </c>
      <c r="D415" s="64" t="n">
        <v>1</v>
      </c>
      <c r="E415" s="42" t="n">
        <v>108000</v>
      </c>
      <c r="F415" s="65" t="n">
        <v>1</v>
      </c>
      <c r="G415" s="66" t="n">
        <f aca="false">F415*E415</f>
        <v>108000</v>
      </c>
      <c r="H415" s="67" t="n">
        <f aca="false">F415/D415</f>
        <v>1</v>
      </c>
      <c r="I415" s="68"/>
      <c r="J415" s="69" t="n">
        <f aca="false">TRUNC((I415*E415),3)</f>
        <v>0</v>
      </c>
      <c r="K415" s="67" t="n">
        <f aca="false">I415/D415</f>
        <v>0</v>
      </c>
      <c r="L415" s="70" t="n">
        <f aca="false">F415+I415</f>
        <v>1</v>
      </c>
      <c r="M415" s="71" t="n">
        <f aca="false">TRUNC((G415+J415),3)</f>
        <v>108000</v>
      </c>
      <c r="N415" s="72" t="n">
        <f aca="false">H415+K415</f>
        <v>1</v>
      </c>
      <c r="O415" s="1"/>
      <c r="P415" s="19"/>
      <c r="Q415" s="74"/>
      <c r="R415" s="48"/>
      <c r="S415" s="1"/>
    </row>
    <row r="416" s="47" customFormat="true" ht="13.8" hidden="false" customHeight="false" outlineLevel="0" collapsed="false">
      <c r="A416" s="91"/>
      <c r="B416" s="91" t="s">
        <v>596</v>
      </c>
      <c r="C416" s="92"/>
      <c r="D416" s="93"/>
      <c r="E416" s="94"/>
      <c r="F416" s="95"/>
      <c r="G416" s="96"/>
      <c r="H416" s="97"/>
      <c r="I416" s="98"/>
      <c r="J416" s="99" t="n">
        <f aca="false">J10+J14+J20+J30+J42+J46+J54+J57+J144+J244+J281+J376+J401+J410+J414</f>
        <v>38413.399</v>
      </c>
      <c r="K416" s="100"/>
      <c r="L416" s="101"/>
      <c r="M416" s="99" t="n">
        <f aca="false">(M10+M14+M20+M30+M42+M46+M54+M57+M144+M244+M281+M376+M401+M410+M414)-0.01</f>
        <v>6023109.855</v>
      </c>
      <c r="N416" s="102"/>
      <c r="O416" s="103"/>
      <c r="P416" s="19"/>
      <c r="Q416" s="1"/>
      <c r="R416" s="1"/>
      <c r="S416" s="1"/>
    </row>
    <row r="417" s="47" customFormat="true" ht="13.8" hidden="false" customHeight="false" outlineLevel="0" collapsed="false">
      <c r="A417" s="104"/>
      <c r="B417" s="104" t="s">
        <v>597</v>
      </c>
      <c r="C417" s="104" t="s">
        <v>598</v>
      </c>
      <c r="D417" s="104" t="n">
        <v>32</v>
      </c>
      <c r="E417" s="104"/>
      <c r="F417" s="104"/>
      <c r="G417" s="104"/>
      <c r="H417" s="104"/>
      <c r="I417" s="104"/>
      <c r="J417" s="104"/>
      <c r="K417" s="104"/>
      <c r="L417" s="104"/>
      <c r="M417" s="104"/>
      <c r="N417" s="104"/>
      <c r="O417" s="3"/>
      <c r="P417" s="1"/>
      <c r="Q417" s="1"/>
      <c r="R417" s="1"/>
      <c r="S417" s="1"/>
    </row>
    <row r="418" s="47" customFormat="true" ht="15.75" hidden="false" customHeight="true" outlineLevel="0" collapsed="false">
      <c r="A418" s="105" t="s">
        <v>599</v>
      </c>
      <c r="B418" s="105"/>
      <c r="C418" s="106" t="n">
        <v>11034553.33</v>
      </c>
      <c r="D418" s="106"/>
      <c r="E418" s="107" t="s">
        <v>600</v>
      </c>
      <c r="F418" s="107"/>
      <c r="G418" s="107"/>
      <c r="H418" s="107"/>
      <c r="I418" s="107"/>
      <c r="J418" s="108" t="s">
        <v>601</v>
      </c>
      <c r="K418" s="108"/>
      <c r="L418" s="108"/>
      <c r="M418" s="108"/>
      <c r="N418" s="108"/>
      <c r="O418" s="18"/>
      <c r="R418" s="48"/>
      <c r="S418" s="1"/>
    </row>
    <row r="419" s="47" customFormat="true" ht="16.5" hidden="false" customHeight="true" outlineLevel="0" collapsed="false">
      <c r="A419" s="109"/>
      <c r="B419" s="109" t="s">
        <v>602</v>
      </c>
      <c r="C419" s="110"/>
      <c r="D419" s="110" t="n">
        <v>20</v>
      </c>
      <c r="E419" s="111" t="s">
        <v>603</v>
      </c>
      <c r="F419" s="112" t="str">
        <f aca="false">I8</f>
        <v>MEDIÇÃO 14</v>
      </c>
      <c r="G419" s="112"/>
      <c r="H419" s="113" t="n">
        <f aca="false">J416/C418</f>
        <v>0.00348119202030265</v>
      </c>
      <c r="I419" s="113"/>
      <c r="J419" s="114" t="str">
        <f aca="false">I8</f>
        <v>MEDIÇÃO 14</v>
      </c>
      <c r="K419" s="114"/>
      <c r="L419" s="115" t="n">
        <f aca="false">J416</f>
        <v>38413.399</v>
      </c>
      <c r="M419" s="115"/>
      <c r="N419" s="115"/>
      <c r="O419" s="18"/>
      <c r="R419" s="48"/>
      <c r="S419" s="1"/>
    </row>
    <row r="420" s="47" customFormat="true" ht="13.8" hidden="false" customHeight="true" outlineLevel="0" collapsed="false">
      <c r="A420" s="116"/>
      <c r="B420" s="116"/>
      <c r="C420" s="116"/>
      <c r="D420" s="116"/>
      <c r="E420" s="117" t="s">
        <v>604</v>
      </c>
      <c r="F420" s="117"/>
      <c r="G420" s="117"/>
      <c r="H420" s="118" t="n">
        <f aca="false">M416/C418</f>
        <v>0.545840839667227</v>
      </c>
      <c r="I420" s="118"/>
      <c r="J420" s="119" t="s">
        <v>605</v>
      </c>
      <c r="K420" s="119"/>
      <c r="L420" s="120" t="n">
        <f aca="false">M416</f>
        <v>6023109.855</v>
      </c>
      <c r="M420" s="120"/>
      <c r="N420" s="120"/>
      <c r="O420" s="103"/>
      <c r="P420" s="74"/>
      <c r="Q420" s="74"/>
      <c r="R420" s="48"/>
      <c r="S420" s="1"/>
    </row>
    <row r="421" s="47" customFormat="true" ht="13.8" hidden="false" customHeight="true" outlineLevel="0" collapsed="false">
      <c r="A421" s="116"/>
      <c r="B421" s="116"/>
      <c r="C421" s="116"/>
      <c r="D421" s="116"/>
      <c r="E421" s="121" t="s">
        <v>606</v>
      </c>
      <c r="F421" s="121"/>
      <c r="G421" s="121"/>
      <c r="H421" s="122" t="n">
        <f aca="false">100%-H420</f>
        <v>0.454159160332773</v>
      </c>
      <c r="I421" s="122"/>
      <c r="J421" s="123" t="s">
        <v>607</v>
      </c>
      <c r="K421" s="123"/>
      <c r="L421" s="124" t="n">
        <f aca="false">C418-L420</f>
        <v>5011443.475</v>
      </c>
      <c r="M421" s="124"/>
      <c r="N421" s="124"/>
      <c r="O421" s="18"/>
      <c r="R421" s="48"/>
      <c r="S421" s="1"/>
    </row>
    <row r="422" s="47" customFormat="true" ht="13.8" hidden="false" customHeight="false" outlineLevel="0" collapsed="false">
      <c r="A422" s="116"/>
      <c r="B422" s="116"/>
      <c r="C422" s="116"/>
      <c r="D422" s="116"/>
      <c r="E422" s="125"/>
      <c r="F422" s="126"/>
      <c r="G422" s="125"/>
      <c r="H422" s="125"/>
      <c r="I422" s="127"/>
      <c r="J422" s="128"/>
      <c r="K422" s="127"/>
      <c r="L422" s="129"/>
      <c r="M422" s="130"/>
      <c r="N422" s="131"/>
      <c r="O422" s="3"/>
      <c r="P422" s="1"/>
      <c r="Q422" s="1"/>
      <c r="R422" s="132"/>
      <c r="S422" s="1"/>
    </row>
    <row r="423" s="47" customFormat="true" ht="13.8" hidden="false" customHeight="false" outlineLevel="0" collapsed="false">
      <c r="A423" s="133"/>
      <c r="B423" s="133"/>
      <c r="C423" s="133"/>
      <c r="D423" s="133"/>
      <c r="E423" s="125"/>
      <c r="F423" s="126"/>
      <c r="G423" s="125"/>
      <c r="H423" s="125"/>
      <c r="I423" s="127"/>
      <c r="J423" s="128"/>
      <c r="K423" s="127"/>
      <c r="L423" s="129"/>
      <c r="M423" s="130"/>
      <c r="N423" s="131"/>
      <c r="O423" s="3"/>
      <c r="P423" s="54"/>
      <c r="Q423" s="1"/>
      <c r="R423" s="132"/>
      <c r="S423" s="1"/>
    </row>
    <row r="424" s="47" customFormat="true" ht="13.8" hidden="false" customHeight="false" outlineLevel="0" collapsed="false">
      <c r="A424" s="134"/>
      <c r="B424" s="135"/>
      <c r="C424" s="136"/>
      <c r="D424" s="125"/>
      <c r="E424" s="125"/>
      <c r="F424" s="126"/>
      <c r="G424" s="125"/>
      <c r="H424" s="125"/>
      <c r="I424" s="127"/>
      <c r="J424" s="128"/>
      <c r="K424" s="127"/>
      <c r="L424" s="129"/>
      <c r="M424" s="130"/>
      <c r="N424" s="131"/>
      <c r="O424" s="3"/>
      <c r="P424" s="54"/>
      <c r="Q424" s="1"/>
      <c r="R424" s="132"/>
      <c r="S424" s="1"/>
    </row>
    <row r="425" s="47" customFormat="true" ht="13.8" hidden="false" customHeight="true" outlineLevel="0" collapsed="false">
      <c r="A425" s="134"/>
      <c r="B425" s="135"/>
      <c r="C425" s="136"/>
      <c r="D425" s="125"/>
      <c r="E425" s="137" t="s">
        <v>608</v>
      </c>
      <c r="F425" s="137"/>
      <c r="G425" s="137"/>
      <c r="H425" s="137"/>
      <c r="I425" s="137"/>
      <c r="J425" s="128"/>
      <c r="K425" s="127"/>
      <c r="L425" s="129"/>
      <c r="M425" s="130"/>
      <c r="N425" s="131"/>
      <c r="O425" s="3"/>
      <c r="P425" s="54"/>
      <c r="Q425" s="1"/>
      <c r="R425" s="132"/>
      <c r="S425" s="1"/>
    </row>
    <row r="426" s="47" customFormat="true" ht="13.8" hidden="false" customHeight="true" outlineLevel="0" collapsed="false">
      <c r="A426" s="134"/>
      <c r="B426" s="135"/>
      <c r="C426" s="136"/>
      <c r="D426" s="125"/>
      <c r="E426" s="126" t="s">
        <v>609</v>
      </c>
      <c r="F426" s="126"/>
      <c r="G426" s="126"/>
      <c r="H426" s="126"/>
      <c r="I426" s="126"/>
      <c r="J426" s="128"/>
      <c r="K426" s="127"/>
      <c r="L426" s="129"/>
      <c r="M426" s="130"/>
      <c r="N426" s="131"/>
      <c r="O426" s="3"/>
      <c r="P426" s="54"/>
      <c r="Q426" s="1"/>
      <c r="R426" s="132"/>
      <c r="S426" s="1"/>
    </row>
    <row r="427" s="47" customFormat="true" ht="13.8" hidden="false" customHeight="true" outlineLevel="0" collapsed="false">
      <c r="A427" s="134"/>
      <c r="B427" s="135"/>
      <c r="C427" s="136"/>
      <c r="D427" s="125"/>
      <c r="E427" s="126" t="s">
        <v>610</v>
      </c>
      <c r="F427" s="126"/>
      <c r="G427" s="126"/>
      <c r="H427" s="126"/>
      <c r="I427" s="126"/>
      <c r="J427" s="128"/>
      <c r="K427" s="127"/>
      <c r="L427" s="129"/>
      <c r="M427" s="130"/>
      <c r="N427" s="131"/>
      <c r="O427" s="3"/>
      <c r="P427" s="54"/>
      <c r="Q427" s="1"/>
      <c r="R427" s="132"/>
      <c r="S427" s="1"/>
    </row>
    <row r="428" s="47" customFormat="true" ht="13.8" hidden="false" customHeight="true" outlineLevel="0" collapsed="false">
      <c r="A428" s="138"/>
      <c r="B428" s="139"/>
      <c r="C428" s="140"/>
      <c r="D428" s="141"/>
      <c r="E428" s="142" t="s">
        <v>611</v>
      </c>
      <c r="F428" s="142"/>
      <c r="G428" s="142"/>
      <c r="H428" s="142"/>
      <c r="I428" s="142"/>
      <c r="J428" s="143"/>
      <c r="K428" s="144"/>
      <c r="L428" s="145"/>
      <c r="M428" s="146"/>
      <c r="N428" s="147"/>
      <c r="O428" s="3"/>
      <c r="P428" s="54"/>
      <c r="Q428" s="1"/>
      <c r="R428" s="132"/>
      <c r="S428" s="1"/>
    </row>
    <row r="429" s="47" customFormat="true" ht="13.8" hidden="false" customHeight="false" outlineLevel="0" collapsed="false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3"/>
      <c r="P429" s="1"/>
      <c r="Q429" s="1"/>
      <c r="R429" s="1"/>
      <c r="S429" s="1"/>
    </row>
    <row r="430" s="47" customFormat="true" ht="13.8" hidden="false" customHeight="false" outlineLevel="0" collapsed="false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3"/>
      <c r="P430" s="1"/>
      <c r="Q430" s="1"/>
      <c r="R430" s="1"/>
      <c r="S430" s="1"/>
    </row>
    <row r="431" s="47" customFormat="true" ht="13.8" hidden="false" customHeight="false" outlineLevel="0" collapsed="false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3"/>
      <c r="P431" s="1"/>
      <c r="Q431" s="1"/>
      <c r="R431" s="1"/>
      <c r="S431" s="1"/>
    </row>
    <row r="432" s="47" customFormat="true" ht="13.8" hidden="false" customHeight="false" outlineLevel="0" collapsed="false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3"/>
      <c r="P432" s="1"/>
      <c r="Q432" s="1"/>
      <c r="R432" s="1"/>
      <c r="S432" s="1"/>
    </row>
    <row r="433" s="47" customFormat="true" ht="13.8" hidden="false" customHeight="false" outlineLevel="0" collapsed="false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3"/>
      <c r="P433" s="1"/>
      <c r="Q433" s="1"/>
      <c r="R433" s="1"/>
      <c r="S433" s="1"/>
    </row>
    <row r="434" s="47" customFormat="true" ht="13.8" hidden="false" customHeight="false" outlineLevel="0" collapsed="false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3"/>
      <c r="P434" s="1"/>
      <c r="Q434" s="1"/>
      <c r="R434" s="1"/>
      <c r="S434" s="1"/>
    </row>
    <row r="435" s="47" customFormat="true" ht="13.8" hidden="false" customHeight="false" outlineLevel="0" collapsed="false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3"/>
      <c r="P435" s="1"/>
      <c r="Q435" s="1"/>
      <c r="R435" s="1"/>
      <c r="S435" s="1"/>
    </row>
    <row r="436" s="47" customFormat="true" ht="13.8" hidden="false" customHeight="false" outlineLevel="0" collapsed="false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3"/>
      <c r="P436" s="1"/>
      <c r="Q436" s="1"/>
      <c r="R436" s="1"/>
      <c r="S436" s="1"/>
    </row>
    <row r="437" s="47" customFormat="true" ht="13.8" hidden="false" customHeight="false" outlineLevel="0" collapsed="false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3"/>
      <c r="P437" s="1"/>
      <c r="Q437" s="1"/>
      <c r="R437" s="1"/>
      <c r="S437" s="1"/>
    </row>
    <row r="438" s="47" customFormat="true" ht="13.8" hidden="false" customHeight="false" outlineLevel="0" collapsed="false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3"/>
      <c r="P438" s="1"/>
      <c r="Q438" s="1"/>
      <c r="R438" s="1"/>
      <c r="S438" s="1"/>
    </row>
    <row r="439" s="47" customFormat="true" ht="13.8" hidden="false" customHeight="false" outlineLevel="0" collapsed="false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3"/>
      <c r="P439" s="1"/>
      <c r="Q439" s="1"/>
      <c r="R439" s="1"/>
      <c r="S439" s="1"/>
    </row>
    <row r="440" s="47" customFormat="true" ht="13.8" hidden="false" customHeight="false" outlineLevel="0" collapsed="false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3"/>
      <c r="P440" s="1"/>
      <c r="Q440" s="1"/>
      <c r="R440" s="1"/>
      <c r="S440" s="1"/>
    </row>
    <row r="441" s="47" customFormat="true" ht="13.8" hidden="false" customHeight="false" outlineLevel="0" collapsed="false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3"/>
      <c r="P441" s="1"/>
      <c r="Q441" s="1"/>
      <c r="R441" s="1"/>
      <c r="S441" s="1"/>
    </row>
    <row r="442" s="47" customFormat="true" ht="13.8" hidden="false" customHeight="false" outlineLevel="0" collapsed="false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3"/>
      <c r="P442" s="1"/>
      <c r="Q442" s="1"/>
      <c r="R442" s="1"/>
      <c r="S442" s="1"/>
    </row>
    <row r="443" s="47" customFormat="true" ht="13.8" hidden="false" customHeight="false" outlineLevel="0" collapsed="false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3"/>
      <c r="P443" s="1"/>
      <c r="Q443" s="1"/>
      <c r="R443" s="1"/>
      <c r="S443" s="1"/>
    </row>
    <row r="444" s="47" customFormat="true" ht="13.8" hidden="false" customHeight="false" outlineLevel="0" collapsed="false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3"/>
      <c r="P444" s="1"/>
      <c r="Q444" s="1"/>
      <c r="R444" s="1"/>
      <c r="S444" s="1"/>
    </row>
    <row r="445" s="47" customFormat="true" ht="13.8" hidden="false" customHeight="false" outlineLevel="0" collapsed="false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3"/>
      <c r="P445" s="1"/>
      <c r="Q445" s="1"/>
      <c r="R445" s="1"/>
      <c r="S445" s="1"/>
    </row>
    <row r="446" s="47" customFormat="true" ht="13.8" hidden="false" customHeight="false" outlineLevel="0" collapsed="false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3"/>
      <c r="P446" s="1"/>
      <c r="Q446" s="1"/>
      <c r="R446" s="1"/>
      <c r="S446" s="1"/>
    </row>
    <row r="447" s="47" customFormat="true" ht="13.8" hidden="false" customHeight="false" outlineLevel="0" collapsed="false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3"/>
      <c r="P447" s="1"/>
      <c r="Q447" s="1"/>
      <c r="R447" s="1"/>
      <c r="S447" s="1"/>
    </row>
    <row r="448" s="47" customFormat="true" ht="13.8" hidden="false" customHeight="false" outlineLevel="0" collapsed="false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3"/>
      <c r="P448" s="1"/>
      <c r="Q448" s="1"/>
      <c r="R448" s="1"/>
      <c r="S448" s="1"/>
    </row>
    <row r="449" s="47" customFormat="true" ht="13.8" hidden="false" customHeight="false" outlineLevel="0" collapsed="false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3"/>
      <c r="P449" s="1"/>
      <c r="Q449" s="1"/>
      <c r="R449" s="1"/>
      <c r="S449" s="1"/>
    </row>
    <row r="450" s="47" customFormat="true" ht="13.8" hidden="false" customHeight="false" outlineLevel="0" collapsed="false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3"/>
      <c r="P450" s="1"/>
      <c r="Q450" s="1"/>
      <c r="R450" s="1"/>
      <c r="S450" s="1"/>
    </row>
    <row r="451" s="47" customFormat="true" ht="13.8" hidden="false" customHeight="false" outlineLevel="0" collapsed="false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3"/>
      <c r="P451" s="1"/>
      <c r="Q451" s="1"/>
      <c r="R451" s="1"/>
      <c r="S451" s="1"/>
    </row>
    <row r="452" s="47" customFormat="true" ht="13.8" hidden="false" customHeight="false" outlineLevel="0" collapsed="false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3"/>
      <c r="P452" s="1"/>
      <c r="Q452" s="1"/>
      <c r="R452" s="1"/>
      <c r="S452" s="1"/>
    </row>
    <row r="453" s="47" customFormat="true" ht="13.8" hidden="false" customHeight="false" outlineLevel="0" collapsed="false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3"/>
      <c r="P453" s="1"/>
      <c r="Q453" s="1"/>
      <c r="R453" s="1"/>
      <c r="S453" s="1"/>
    </row>
    <row r="454" s="47" customFormat="true" ht="13.8" hidden="false" customHeight="false" outlineLevel="0" collapsed="false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3"/>
      <c r="P454" s="1"/>
      <c r="Q454" s="1"/>
      <c r="R454" s="1"/>
      <c r="S454" s="1"/>
    </row>
    <row r="455" s="47" customFormat="true" ht="13.8" hidden="false" customHeight="false" outlineLevel="0" collapsed="false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3"/>
      <c r="P455" s="1"/>
      <c r="Q455" s="1"/>
      <c r="R455" s="1"/>
      <c r="S455" s="1"/>
    </row>
    <row r="456" s="47" customFormat="true" ht="13.8" hidden="false" customHeight="false" outlineLevel="0" collapsed="false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3"/>
      <c r="P456" s="1"/>
      <c r="Q456" s="1"/>
      <c r="R456" s="1"/>
      <c r="S456" s="1"/>
    </row>
    <row r="457" s="47" customFormat="true" ht="13.8" hidden="false" customHeight="false" outlineLevel="0" collapsed="false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3"/>
      <c r="P457" s="1"/>
      <c r="Q457" s="1"/>
      <c r="R457" s="1"/>
      <c r="S457" s="1"/>
    </row>
    <row r="458" s="47" customFormat="true" ht="13.8" hidden="false" customHeight="false" outlineLevel="0" collapsed="false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3"/>
      <c r="P458" s="1"/>
      <c r="Q458" s="1"/>
      <c r="R458" s="1"/>
      <c r="S458" s="1"/>
    </row>
    <row r="459" s="47" customFormat="true" ht="13.8" hidden="false" customHeight="false" outlineLevel="0" collapsed="false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3"/>
      <c r="P459" s="1"/>
      <c r="Q459" s="1"/>
      <c r="R459" s="1"/>
      <c r="S459" s="1"/>
    </row>
    <row r="460" s="47" customFormat="true" ht="13.8" hidden="false" customHeight="false" outlineLevel="0" collapsed="false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3"/>
      <c r="P460" s="1"/>
      <c r="Q460" s="1"/>
      <c r="R460" s="1"/>
      <c r="S460" s="1"/>
    </row>
    <row r="461" s="47" customFormat="true" ht="13.8" hidden="false" customHeight="false" outlineLevel="0" collapsed="false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3"/>
      <c r="P461" s="1"/>
      <c r="Q461" s="1"/>
      <c r="R461" s="1"/>
      <c r="S461" s="1"/>
    </row>
    <row r="462" s="47" customFormat="true" ht="13.8" hidden="false" customHeight="false" outlineLevel="0" collapsed="false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3"/>
      <c r="P462" s="1"/>
      <c r="Q462" s="1"/>
      <c r="R462" s="1"/>
      <c r="S462" s="1"/>
    </row>
    <row r="463" s="47" customFormat="true" ht="13.8" hidden="false" customHeight="false" outlineLevel="0" collapsed="false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3"/>
      <c r="P463" s="1"/>
      <c r="Q463" s="1"/>
      <c r="R463" s="1"/>
      <c r="S463" s="1"/>
    </row>
    <row r="464" s="47" customFormat="true" ht="13.8" hidden="false" customHeight="false" outlineLevel="0" collapsed="false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3"/>
      <c r="P464" s="1"/>
      <c r="Q464" s="1"/>
      <c r="R464" s="1"/>
      <c r="S464" s="1"/>
    </row>
    <row r="465" s="47" customFormat="true" ht="13.8" hidden="false" customHeight="false" outlineLevel="0" collapsed="false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3"/>
      <c r="P465" s="1"/>
      <c r="Q465" s="1"/>
      <c r="R465" s="1"/>
      <c r="S465" s="1"/>
    </row>
    <row r="466" s="47" customFormat="true" ht="13.8" hidden="false" customHeight="false" outlineLevel="0" collapsed="false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3"/>
      <c r="P466" s="1"/>
      <c r="Q466" s="1"/>
      <c r="R466" s="1"/>
      <c r="S466" s="1"/>
    </row>
    <row r="467" s="47" customFormat="true" ht="13.8" hidden="false" customHeight="false" outlineLevel="0" collapsed="false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3"/>
      <c r="P467" s="1"/>
      <c r="Q467" s="1"/>
      <c r="R467" s="1"/>
      <c r="S467" s="1"/>
    </row>
    <row r="468" s="47" customFormat="true" ht="13.8" hidden="false" customHeight="false" outlineLevel="0" collapsed="false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3"/>
      <c r="P468" s="1"/>
      <c r="Q468" s="1"/>
      <c r="R468" s="1"/>
      <c r="S468" s="1"/>
    </row>
    <row r="469" s="47" customFormat="true" ht="13.8" hidden="false" customHeight="false" outlineLevel="0" collapsed="false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3"/>
      <c r="P469" s="1"/>
      <c r="Q469" s="1"/>
      <c r="R469" s="1"/>
      <c r="S469" s="1"/>
    </row>
    <row r="470" s="47" customFormat="true" ht="13.8" hidden="false" customHeight="false" outlineLevel="0" collapsed="false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3"/>
      <c r="P470" s="1"/>
      <c r="Q470" s="1"/>
      <c r="R470" s="1"/>
      <c r="S470" s="1"/>
    </row>
    <row r="471" s="47" customFormat="true" ht="13.8" hidden="false" customHeight="false" outlineLevel="0" collapsed="false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3"/>
      <c r="P471" s="1"/>
      <c r="Q471" s="1"/>
      <c r="R471" s="1"/>
      <c r="S471" s="1"/>
    </row>
    <row r="472" s="47" customFormat="true" ht="13.8" hidden="false" customHeight="false" outlineLevel="0" collapsed="false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3"/>
      <c r="P472" s="1"/>
      <c r="Q472" s="1"/>
      <c r="R472" s="1"/>
      <c r="S472" s="1"/>
    </row>
    <row r="473" s="47" customFormat="true" ht="13.8" hidden="false" customHeight="false" outlineLevel="0" collapsed="false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3"/>
      <c r="P473" s="1"/>
      <c r="Q473" s="1"/>
      <c r="R473" s="1"/>
      <c r="S473" s="1"/>
    </row>
    <row r="474" s="47" customFormat="true" ht="13.8" hidden="false" customHeight="false" outlineLevel="0" collapsed="false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3"/>
      <c r="P474" s="1"/>
      <c r="Q474" s="1"/>
      <c r="R474" s="1"/>
      <c r="S474" s="1"/>
    </row>
    <row r="475" s="47" customFormat="true" ht="13.8" hidden="false" customHeight="false" outlineLevel="0" collapsed="false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3"/>
      <c r="P475" s="1"/>
      <c r="Q475" s="1"/>
      <c r="R475" s="1"/>
      <c r="S475" s="1"/>
    </row>
    <row r="476" s="47" customFormat="true" ht="13.8" hidden="false" customHeight="false" outlineLevel="0" collapsed="false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3"/>
      <c r="P476" s="1"/>
      <c r="Q476" s="1"/>
      <c r="R476" s="1"/>
      <c r="S476" s="1"/>
    </row>
    <row r="477" s="47" customFormat="true" ht="13.8" hidden="false" customHeight="false" outlineLevel="0" collapsed="false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3"/>
      <c r="P477" s="1"/>
      <c r="Q477" s="1"/>
      <c r="R477" s="1"/>
      <c r="S477" s="1"/>
    </row>
    <row r="478" s="47" customFormat="true" ht="13.8" hidden="false" customHeight="false" outlineLevel="0" collapsed="false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3"/>
      <c r="P478" s="1"/>
      <c r="Q478" s="1"/>
      <c r="R478" s="1"/>
      <c r="S478" s="1"/>
    </row>
    <row r="479" s="47" customFormat="true" ht="13.8" hidden="false" customHeight="false" outlineLevel="0" collapsed="false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3"/>
      <c r="P479" s="1"/>
      <c r="Q479" s="1"/>
      <c r="R479" s="1"/>
      <c r="S479" s="1"/>
    </row>
    <row r="480" s="47" customFormat="true" ht="13.8" hidden="false" customHeight="false" outlineLevel="0" collapsed="false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3"/>
      <c r="P480" s="1"/>
      <c r="Q480" s="1"/>
      <c r="R480" s="1"/>
      <c r="S480" s="1"/>
    </row>
    <row r="481" customFormat="false" ht="13.8" hidden="false" customHeight="false" outlineLevel="0" collapsed="false">
      <c r="XFD481" s="47"/>
    </row>
    <row r="482" customFormat="false" ht="13.8" hidden="false" customHeight="false" outlineLevel="0" collapsed="false">
      <c r="XFD482" s="47"/>
    </row>
    <row r="483" s="148" customFormat="true" ht="13.8" hidden="false" customHeight="false" outlineLevel="0" collapsed="false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3"/>
      <c r="P483" s="1"/>
      <c r="Q483" s="1"/>
      <c r="R483" s="1"/>
      <c r="S483" s="1"/>
      <c r="XFD483" s="47"/>
    </row>
    <row r="484" customFormat="false" ht="13.8" hidden="false" customHeight="false" outlineLevel="0" collapsed="false">
      <c r="XFD484" s="47"/>
    </row>
    <row r="485" customFormat="false" ht="13.8" hidden="false" customHeight="false" outlineLevel="0" collapsed="false">
      <c r="XFD485" s="47"/>
    </row>
    <row r="486" s="148" customFormat="true" ht="13.8" hidden="false" customHeight="false" outlineLevel="0" collapsed="false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3"/>
      <c r="P486" s="1"/>
      <c r="Q486" s="1"/>
      <c r="R486" s="1"/>
      <c r="S486" s="1"/>
      <c r="XFD486" s="47"/>
    </row>
    <row r="487" s="148" customFormat="true" ht="13.8" hidden="false" customHeight="false" outlineLevel="0" collapsed="false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3"/>
      <c r="P487" s="1"/>
      <c r="Q487" s="1"/>
      <c r="R487" s="1"/>
      <c r="S487" s="1"/>
      <c r="XFD487" s="47"/>
    </row>
    <row r="488" customFormat="false" ht="13.8" hidden="false" customHeight="false" outlineLevel="0" collapsed="false">
      <c r="XFD488" s="47"/>
    </row>
    <row r="489" customFormat="false" ht="13.8" hidden="false" customHeight="false" outlineLevel="0" collapsed="false">
      <c r="XFD489" s="47"/>
    </row>
    <row r="490" customFormat="false" ht="13.8" hidden="false" customHeight="false" outlineLevel="0" collapsed="false">
      <c r="XFD490" s="47"/>
    </row>
    <row r="491" s="148" customFormat="true" ht="13.8" hidden="false" customHeight="false" outlineLevel="0" collapsed="false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3"/>
      <c r="P491" s="1"/>
      <c r="Q491" s="1"/>
      <c r="R491" s="1"/>
      <c r="S491" s="1"/>
      <c r="XFD491" s="47"/>
    </row>
    <row r="492" customFormat="false" ht="13.8" hidden="false" customHeight="false" outlineLevel="0" collapsed="false">
      <c r="XFD492" s="47"/>
    </row>
    <row r="493" customFormat="false" ht="13.8" hidden="false" customHeight="false" outlineLevel="0" collapsed="false">
      <c r="XFD493" s="47"/>
    </row>
    <row r="494" customFormat="false" ht="13.8" hidden="false" customHeight="false" outlineLevel="0" collapsed="false">
      <c r="XFD494" s="47"/>
    </row>
    <row r="495" customFormat="false" ht="13.8" hidden="false" customHeight="false" outlineLevel="0" collapsed="false">
      <c r="XFD495" s="47"/>
    </row>
    <row r="496" customFormat="false" ht="13.8" hidden="false" customHeight="false" outlineLevel="0" collapsed="false">
      <c r="XFD496" s="47"/>
    </row>
    <row r="497" customFormat="false" ht="13.8" hidden="false" customHeight="false" outlineLevel="0" collapsed="false">
      <c r="XFD497" s="47"/>
    </row>
    <row r="498" customFormat="false" ht="13.8" hidden="false" customHeight="false" outlineLevel="0" collapsed="false">
      <c r="XFD498" s="47"/>
    </row>
    <row r="499" customFormat="false" ht="13.8" hidden="false" customHeight="false" outlineLevel="0" collapsed="false">
      <c r="XFD499" s="47"/>
    </row>
    <row r="500" customFormat="false" ht="13.8" hidden="false" customHeight="false" outlineLevel="0" collapsed="false">
      <c r="XFD500" s="47"/>
    </row>
    <row r="501" customFormat="false" ht="13.8" hidden="false" customHeight="false" outlineLevel="0" collapsed="false">
      <c r="XFD501" s="47"/>
    </row>
    <row r="502" customFormat="false" ht="13.8" hidden="false" customHeight="false" outlineLevel="0" collapsed="false">
      <c r="XFD502" s="47"/>
    </row>
    <row r="503" customFormat="false" ht="13.8" hidden="false" customHeight="false" outlineLevel="0" collapsed="false">
      <c r="XFD503" s="47"/>
    </row>
    <row r="504" customFormat="false" ht="13.8" hidden="false" customHeight="false" outlineLevel="0" collapsed="false">
      <c r="XFD504" s="47"/>
    </row>
    <row r="505" customFormat="false" ht="13.8" hidden="false" customHeight="false" outlineLevel="0" collapsed="false">
      <c r="XFD505" s="47"/>
    </row>
    <row r="506" customFormat="false" ht="13.8" hidden="false" customHeight="false" outlineLevel="0" collapsed="false">
      <c r="XFD506" s="47"/>
    </row>
    <row r="507" customFormat="false" ht="13.8" hidden="false" customHeight="false" outlineLevel="0" collapsed="false">
      <c r="XFD507" s="47"/>
    </row>
    <row r="508" customFormat="false" ht="13.8" hidden="false" customHeight="false" outlineLevel="0" collapsed="false">
      <c r="XFD508" s="47"/>
    </row>
    <row r="509" customFormat="false" ht="13.8" hidden="false" customHeight="false" outlineLevel="0" collapsed="false">
      <c r="XFD509" s="47"/>
    </row>
    <row r="510" customFormat="false" ht="13.8" hidden="false" customHeight="false" outlineLevel="0" collapsed="false">
      <c r="XFD510" s="47"/>
    </row>
    <row r="511" customFormat="false" ht="13.8" hidden="false" customHeight="false" outlineLevel="0" collapsed="false">
      <c r="XFD511" s="47"/>
    </row>
    <row r="512" customFormat="false" ht="13.8" hidden="false" customHeight="false" outlineLevel="0" collapsed="false">
      <c r="XFD512" s="47"/>
    </row>
    <row r="513" customFormat="false" ht="13.8" hidden="false" customHeight="false" outlineLevel="0" collapsed="false">
      <c r="XFD513" s="47"/>
    </row>
    <row r="514" customFormat="false" ht="13.8" hidden="false" customHeight="false" outlineLevel="0" collapsed="false">
      <c r="XFD514" s="47"/>
    </row>
    <row r="515" customFormat="false" ht="13.8" hidden="false" customHeight="false" outlineLevel="0" collapsed="false">
      <c r="XFD515" s="47"/>
    </row>
    <row r="516" customFormat="false" ht="13.8" hidden="false" customHeight="false" outlineLevel="0" collapsed="false">
      <c r="XFD516" s="47"/>
    </row>
    <row r="517" customFormat="false" ht="13.8" hidden="false" customHeight="false" outlineLevel="0" collapsed="false">
      <c r="XFD517" s="47"/>
    </row>
    <row r="518" customFormat="false" ht="13.8" hidden="false" customHeight="false" outlineLevel="0" collapsed="false">
      <c r="XFD518" s="47"/>
    </row>
    <row r="519" customFormat="false" ht="13.8" hidden="false" customHeight="false" outlineLevel="0" collapsed="false">
      <c r="XFD519" s="47"/>
    </row>
    <row r="520" s="148" customFormat="true" ht="13.8" hidden="false" customHeight="false" outlineLevel="0" collapsed="false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3"/>
      <c r="P520" s="1"/>
      <c r="Q520" s="1"/>
      <c r="R520" s="1"/>
      <c r="S520" s="1"/>
      <c r="XFD520" s="47"/>
    </row>
    <row r="521" customFormat="false" ht="13.8" hidden="false" customHeight="false" outlineLevel="0" collapsed="false">
      <c r="XFD521" s="47"/>
    </row>
    <row r="522" customFormat="false" ht="13.8" hidden="false" customHeight="false" outlineLevel="0" collapsed="false">
      <c r="XFD522" s="47"/>
    </row>
    <row r="523" customFormat="false" ht="13.8" hidden="false" customHeight="false" outlineLevel="0" collapsed="false">
      <c r="XFD523" s="47"/>
    </row>
    <row r="524" customFormat="false" ht="13.8" hidden="false" customHeight="false" outlineLevel="0" collapsed="false">
      <c r="XFD524" s="47"/>
    </row>
    <row r="525" customFormat="false" ht="13.8" hidden="false" customHeight="false" outlineLevel="0" collapsed="false">
      <c r="XFD525" s="47"/>
    </row>
    <row r="526" customFormat="false" ht="13.8" hidden="false" customHeight="false" outlineLevel="0" collapsed="false">
      <c r="XFD526" s="47"/>
    </row>
    <row r="527" customFormat="false" ht="13.8" hidden="false" customHeight="false" outlineLevel="0" collapsed="false">
      <c r="XFD527" s="47"/>
    </row>
    <row r="528" s="148" customFormat="true" ht="13.8" hidden="false" customHeight="false" outlineLevel="0" collapsed="false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3"/>
      <c r="P528" s="1"/>
      <c r="Q528" s="1"/>
      <c r="R528" s="1"/>
      <c r="S528" s="1"/>
      <c r="XFD528" s="47"/>
    </row>
    <row r="529" customFormat="false" ht="13.8" hidden="false" customHeight="false" outlineLevel="0" collapsed="false">
      <c r="XFD529" s="47"/>
    </row>
    <row r="530" customFormat="false" ht="13.8" hidden="false" customHeight="false" outlineLevel="0" collapsed="false">
      <c r="XFD530" s="47"/>
    </row>
    <row r="531" customFormat="false" ht="13.8" hidden="false" customHeight="false" outlineLevel="0" collapsed="false">
      <c r="XFD531" s="47"/>
    </row>
    <row r="532" customFormat="false" ht="13.8" hidden="false" customHeight="false" outlineLevel="0" collapsed="false">
      <c r="XFD532" s="47"/>
    </row>
    <row r="533" customFormat="false" ht="13.8" hidden="false" customHeight="false" outlineLevel="0" collapsed="false">
      <c r="XFD533" s="47"/>
    </row>
    <row r="534" customFormat="false" ht="13.8" hidden="false" customHeight="false" outlineLevel="0" collapsed="false">
      <c r="XFD534" s="47"/>
    </row>
    <row r="535" customFormat="false" ht="13.8" hidden="false" customHeight="false" outlineLevel="0" collapsed="false">
      <c r="XFD535" s="47"/>
    </row>
    <row r="536" customFormat="false" ht="13.8" hidden="false" customHeight="false" outlineLevel="0" collapsed="false">
      <c r="XFD536" s="47"/>
    </row>
    <row r="537" customFormat="false" ht="13.8" hidden="false" customHeight="false" outlineLevel="0" collapsed="false">
      <c r="XFD537" s="47"/>
    </row>
    <row r="538" customFormat="false" ht="13.8" hidden="false" customHeight="false" outlineLevel="0" collapsed="false">
      <c r="XFD538" s="47"/>
    </row>
    <row r="539" customFormat="false" ht="13.8" hidden="false" customHeight="false" outlineLevel="0" collapsed="false">
      <c r="XFD539" s="47"/>
    </row>
    <row r="540" customFormat="false" ht="13.8" hidden="false" customHeight="false" outlineLevel="0" collapsed="false">
      <c r="XFD540" s="47"/>
    </row>
    <row r="541" customFormat="false" ht="13.8" hidden="false" customHeight="false" outlineLevel="0" collapsed="false">
      <c r="XFD541" s="47"/>
    </row>
    <row r="542" customFormat="false" ht="13.8" hidden="false" customHeight="false" outlineLevel="0" collapsed="false">
      <c r="XFD542" s="47"/>
    </row>
    <row r="543" customFormat="false" ht="13.8" hidden="false" customHeight="false" outlineLevel="0" collapsed="false">
      <c r="XFD543" s="47"/>
    </row>
    <row r="544" customFormat="false" ht="13.8" hidden="false" customHeight="false" outlineLevel="0" collapsed="false">
      <c r="XFD544" s="47"/>
    </row>
    <row r="545" customFormat="false" ht="13.8" hidden="false" customHeight="false" outlineLevel="0" collapsed="false">
      <c r="XFD545" s="47"/>
    </row>
    <row r="546" customFormat="false" ht="13.8" hidden="false" customHeight="false" outlineLevel="0" collapsed="false">
      <c r="XFD546" s="47"/>
    </row>
    <row r="547" customFormat="false" ht="13.8" hidden="false" customHeight="false" outlineLevel="0" collapsed="false">
      <c r="XFD547" s="47"/>
    </row>
    <row r="548" customFormat="false" ht="13.8" hidden="false" customHeight="false" outlineLevel="0" collapsed="false">
      <c r="XFD548" s="47"/>
    </row>
    <row r="549" customFormat="false" ht="13.8" hidden="false" customHeight="false" outlineLevel="0" collapsed="false">
      <c r="XFD549" s="47"/>
    </row>
    <row r="550" customFormat="false" ht="13.8" hidden="false" customHeight="false" outlineLevel="0" collapsed="false">
      <c r="XFD550" s="47"/>
    </row>
    <row r="551" customFormat="false" ht="13.8" hidden="false" customHeight="false" outlineLevel="0" collapsed="false">
      <c r="XFD551" s="47"/>
    </row>
    <row r="552" customFormat="false" ht="13.8" hidden="false" customHeight="false" outlineLevel="0" collapsed="false">
      <c r="XFD552" s="47"/>
    </row>
    <row r="553" customFormat="false" ht="13.8" hidden="false" customHeight="false" outlineLevel="0" collapsed="false">
      <c r="XFD553" s="47"/>
    </row>
    <row r="554" customFormat="false" ht="13.8" hidden="false" customHeight="false" outlineLevel="0" collapsed="false">
      <c r="XFD554" s="47"/>
    </row>
    <row r="555" customFormat="false" ht="13.8" hidden="false" customHeight="false" outlineLevel="0" collapsed="false">
      <c r="XFD555" s="47"/>
    </row>
    <row r="556" customFormat="false" ht="13.8" hidden="false" customHeight="false" outlineLevel="0" collapsed="false">
      <c r="XFD556" s="47"/>
    </row>
    <row r="557" customFormat="false" ht="13.8" hidden="false" customHeight="false" outlineLevel="0" collapsed="false">
      <c r="XFD557" s="47"/>
    </row>
    <row r="558" customFormat="false" ht="13.8" hidden="false" customHeight="false" outlineLevel="0" collapsed="false">
      <c r="XFD558" s="47"/>
    </row>
    <row r="559" customFormat="false" ht="13.8" hidden="false" customHeight="false" outlineLevel="0" collapsed="false">
      <c r="XFD559" s="47"/>
    </row>
    <row r="560" customFormat="false" ht="13.8" hidden="false" customHeight="false" outlineLevel="0" collapsed="false">
      <c r="XFD560" s="47"/>
    </row>
    <row r="561" customFormat="false" ht="13.8" hidden="false" customHeight="false" outlineLevel="0" collapsed="false">
      <c r="XFD561" s="47"/>
    </row>
    <row r="562" customFormat="false" ht="13.8" hidden="false" customHeight="false" outlineLevel="0" collapsed="false">
      <c r="XFD562" s="47"/>
    </row>
    <row r="563" customFormat="false" ht="13.8" hidden="false" customHeight="false" outlineLevel="0" collapsed="false">
      <c r="XFD563" s="47"/>
    </row>
    <row r="564" customFormat="false" ht="13.8" hidden="false" customHeight="false" outlineLevel="0" collapsed="false">
      <c r="XFD564" s="47"/>
    </row>
    <row r="565" customFormat="false" ht="13.8" hidden="false" customHeight="false" outlineLevel="0" collapsed="false">
      <c r="XFD565" s="47"/>
    </row>
    <row r="566" customFormat="false" ht="13.8" hidden="false" customHeight="false" outlineLevel="0" collapsed="false">
      <c r="XFD566" s="47"/>
    </row>
    <row r="567" s="148" customFormat="true" ht="13.8" hidden="false" customHeight="false" outlineLevel="0" collapsed="false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3"/>
      <c r="P567" s="1"/>
      <c r="Q567" s="1"/>
      <c r="R567" s="1"/>
      <c r="S567" s="1"/>
      <c r="XFD567" s="47"/>
    </row>
    <row r="568" customFormat="false" ht="13.8" hidden="false" customHeight="false" outlineLevel="0" collapsed="false">
      <c r="XFD568" s="47"/>
    </row>
    <row r="569" customFormat="false" ht="13.8" hidden="false" customHeight="false" outlineLevel="0" collapsed="false">
      <c r="XFD569" s="47"/>
    </row>
    <row r="570" s="148" customFormat="true" ht="13.8" hidden="false" customHeight="false" outlineLevel="0" collapsed="false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3"/>
      <c r="P570" s="1"/>
      <c r="Q570" s="1"/>
      <c r="R570" s="1"/>
      <c r="S570" s="1"/>
      <c r="XFD570" s="47"/>
    </row>
    <row r="571" customFormat="false" ht="13.8" hidden="false" customHeight="false" outlineLevel="0" collapsed="false">
      <c r="XFD571" s="47"/>
    </row>
    <row r="572" customFormat="false" ht="13.8" hidden="false" customHeight="false" outlineLevel="0" collapsed="false">
      <c r="XFD572" s="47"/>
    </row>
    <row r="573" customFormat="false" ht="13.8" hidden="false" customHeight="false" outlineLevel="0" collapsed="false">
      <c r="XFD573" s="47"/>
    </row>
    <row r="574" customFormat="false" ht="13.8" hidden="false" customHeight="false" outlineLevel="0" collapsed="false">
      <c r="XFD574" s="47"/>
    </row>
    <row r="575" customFormat="false" ht="13.8" hidden="false" customHeight="false" outlineLevel="0" collapsed="false">
      <c r="XFD575" s="47"/>
    </row>
    <row r="576" customFormat="false" ht="13.8" hidden="false" customHeight="false" outlineLevel="0" collapsed="false">
      <c r="XFD576" s="47"/>
    </row>
    <row r="577" customFormat="false" ht="13.8" hidden="false" customHeight="false" outlineLevel="0" collapsed="false">
      <c r="XFD577" s="47"/>
    </row>
    <row r="578" customFormat="false" ht="13.8" hidden="false" customHeight="false" outlineLevel="0" collapsed="false">
      <c r="XFD578" s="47"/>
    </row>
    <row r="579" customFormat="false" ht="13.8" hidden="false" customHeight="false" outlineLevel="0" collapsed="false">
      <c r="XFD579" s="47"/>
    </row>
    <row r="580" customFormat="false" ht="13.8" hidden="false" customHeight="false" outlineLevel="0" collapsed="false">
      <c r="XFD580" s="47"/>
    </row>
    <row r="581" customFormat="false" ht="13.8" hidden="false" customHeight="false" outlineLevel="0" collapsed="false">
      <c r="XFD581" s="47"/>
    </row>
    <row r="582" customFormat="false" ht="13.8" hidden="false" customHeight="false" outlineLevel="0" collapsed="false">
      <c r="XFD582" s="47"/>
    </row>
    <row r="583" customFormat="false" ht="13.8" hidden="false" customHeight="false" outlineLevel="0" collapsed="false">
      <c r="XFD583" s="47"/>
    </row>
    <row r="584" customFormat="false" ht="13.8" hidden="false" customHeight="false" outlineLevel="0" collapsed="false">
      <c r="XFD584" s="47"/>
    </row>
    <row r="585" customFormat="false" ht="13.8" hidden="false" customHeight="false" outlineLevel="0" collapsed="false">
      <c r="XFD585" s="47"/>
    </row>
    <row r="586" customFormat="false" ht="13.8" hidden="false" customHeight="false" outlineLevel="0" collapsed="false">
      <c r="XFD586" s="47"/>
    </row>
    <row r="587" customFormat="false" ht="13.8" hidden="false" customHeight="false" outlineLevel="0" collapsed="false">
      <c r="XFD587" s="47"/>
    </row>
    <row r="588" customFormat="false" ht="13.8" hidden="false" customHeight="false" outlineLevel="0" collapsed="false">
      <c r="XFD588" s="47"/>
    </row>
    <row r="589" customFormat="false" ht="13.8" hidden="false" customHeight="false" outlineLevel="0" collapsed="false">
      <c r="XFD589" s="47"/>
    </row>
    <row r="590" customFormat="false" ht="13.8" hidden="false" customHeight="false" outlineLevel="0" collapsed="false">
      <c r="XFD590" s="47"/>
    </row>
    <row r="591" customFormat="false" ht="13.8" hidden="false" customHeight="false" outlineLevel="0" collapsed="false">
      <c r="XFD591" s="47"/>
    </row>
    <row r="592" customFormat="false" ht="13.8" hidden="false" customHeight="false" outlineLevel="0" collapsed="false">
      <c r="XFD592" s="47"/>
    </row>
    <row r="593" customFormat="false" ht="13.8" hidden="false" customHeight="false" outlineLevel="0" collapsed="false">
      <c r="XFD593" s="47"/>
    </row>
    <row r="594" customFormat="false" ht="13.8" hidden="false" customHeight="false" outlineLevel="0" collapsed="false">
      <c r="XFD594" s="47"/>
    </row>
    <row r="595" customFormat="false" ht="13.8" hidden="false" customHeight="false" outlineLevel="0" collapsed="false">
      <c r="XFD595" s="47"/>
    </row>
    <row r="596" customFormat="false" ht="13.8" hidden="false" customHeight="false" outlineLevel="0" collapsed="false">
      <c r="XFD596" s="47"/>
    </row>
    <row r="597" customFormat="false" ht="13.8" hidden="false" customHeight="false" outlineLevel="0" collapsed="false">
      <c r="XFD597" s="47"/>
    </row>
    <row r="598" customFormat="false" ht="13.8" hidden="false" customHeight="false" outlineLevel="0" collapsed="false">
      <c r="XFD598" s="47"/>
    </row>
    <row r="599" customFormat="false" ht="13.8" hidden="false" customHeight="false" outlineLevel="0" collapsed="false">
      <c r="XFD599" s="47"/>
    </row>
    <row r="600" customFormat="false" ht="13.8" hidden="false" customHeight="false" outlineLevel="0" collapsed="false">
      <c r="XFD600" s="47"/>
    </row>
    <row r="601" customFormat="false" ht="13.8" hidden="false" customHeight="false" outlineLevel="0" collapsed="false">
      <c r="XFD601" s="47"/>
    </row>
    <row r="602" customFormat="false" ht="13.8" hidden="false" customHeight="false" outlineLevel="0" collapsed="false">
      <c r="XFD602" s="47"/>
    </row>
    <row r="603" customFormat="false" ht="13.8" hidden="false" customHeight="false" outlineLevel="0" collapsed="false">
      <c r="XFD603" s="47"/>
    </row>
    <row r="604" customFormat="false" ht="13.8" hidden="false" customHeight="false" outlineLevel="0" collapsed="false">
      <c r="XFD604" s="47"/>
    </row>
    <row r="605" customFormat="false" ht="13.8" hidden="false" customHeight="false" outlineLevel="0" collapsed="false">
      <c r="XFD605" s="47"/>
    </row>
    <row r="606" customFormat="false" ht="13.8" hidden="false" customHeight="false" outlineLevel="0" collapsed="false">
      <c r="XFD606" s="47"/>
    </row>
    <row r="607" customFormat="false" ht="13.8" hidden="false" customHeight="false" outlineLevel="0" collapsed="false">
      <c r="XFD607" s="47"/>
    </row>
    <row r="608" customFormat="false" ht="13.8" hidden="false" customHeight="false" outlineLevel="0" collapsed="false">
      <c r="XFD608" s="47"/>
    </row>
    <row r="609" customFormat="false" ht="13.8" hidden="false" customHeight="false" outlineLevel="0" collapsed="false">
      <c r="XFD609" s="47"/>
    </row>
    <row r="610" customFormat="false" ht="13.8" hidden="false" customHeight="false" outlineLevel="0" collapsed="false">
      <c r="XFD610" s="47"/>
    </row>
    <row r="611" customFormat="false" ht="13.8" hidden="false" customHeight="false" outlineLevel="0" collapsed="false">
      <c r="XFD611" s="47"/>
    </row>
    <row r="612" customFormat="false" ht="13.8" hidden="false" customHeight="false" outlineLevel="0" collapsed="false">
      <c r="XFD612" s="47"/>
    </row>
    <row r="613" customFormat="false" ht="13.8" hidden="false" customHeight="false" outlineLevel="0" collapsed="false">
      <c r="XFD613" s="47"/>
    </row>
    <row r="614" customFormat="false" ht="13.8" hidden="false" customHeight="false" outlineLevel="0" collapsed="false">
      <c r="XFD614" s="47"/>
    </row>
    <row r="615" customFormat="false" ht="13.8" hidden="false" customHeight="false" outlineLevel="0" collapsed="false">
      <c r="XFD615" s="47"/>
    </row>
    <row r="616" customFormat="false" ht="13.8" hidden="false" customHeight="false" outlineLevel="0" collapsed="false">
      <c r="XFD616" s="47"/>
    </row>
    <row r="617" customFormat="false" ht="13.8" hidden="false" customHeight="false" outlineLevel="0" collapsed="false">
      <c r="XFD617" s="47"/>
    </row>
    <row r="618" customFormat="false" ht="13.8" hidden="false" customHeight="false" outlineLevel="0" collapsed="false">
      <c r="XFD618" s="47"/>
    </row>
    <row r="619" customFormat="false" ht="13.8" hidden="false" customHeight="false" outlineLevel="0" collapsed="false">
      <c r="XFD619" s="47"/>
    </row>
    <row r="620" customFormat="false" ht="13.8" hidden="false" customHeight="false" outlineLevel="0" collapsed="false">
      <c r="XFD620" s="47"/>
    </row>
    <row r="621" customFormat="false" ht="13.8" hidden="false" customHeight="false" outlineLevel="0" collapsed="false">
      <c r="XFD621" s="47"/>
    </row>
    <row r="622" customFormat="false" ht="13.8" hidden="false" customHeight="false" outlineLevel="0" collapsed="false">
      <c r="XFD622" s="47"/>
    </row>
    <row r="623" customFormat="false" ht="13.8" hidden="false" customHeight="false" outlineLevel="0" collapsed="false">
      <c r="XFD623" s="47"/>
    </row>
    <row r="624" customFormat="false" ht="13.8" hidden="false" customHeight="false" outlineLevel="0" collapsed="false">
      <c r="XFD624" s="47"/>
    </row>
    <row r="625" customFormat="false" ht="13.8" hidden="false" customHeight="false" outlineLevel="0" collapsed="false">
      <c r="XFD625" s="47"/>
    </row>
    <row r="626" customFormat="false" ht="13.8" hidden="false" customHeight="false" outlineLevel="0" collapsed="false">
      <c r="XFD626" s="47"/>
    </row>
    <row r="627" customFormat="false" ht="13.8" hidden="false" customHeight="false" outlineLevel="0" collapsed="false">
      <c r="XFD627" s="47"/>
    </row>
    <row r="628" customFormat="false" ht="13.8" hidden="false" customHeight="false" outlineLevel="0" collapsed="false">
      <c r="XFD628" s="47"/>
    </row>
    <row r="629" customFormat="false" ht="13.8" hidden="false" customHeight="false" outlineLevel="0" collapsed="false">
      <c r="XFD629" s="47"/>
    </row>
    <row r="630" customFormat="false" ht="13.8" hidden="false" customHeight="false" outlineLevel="0" collapsed="false">
      <c r="XFD630" s="47"/>
    </row>
    <row r="631" customFormat="false" ht="13.8" hidden="false" customHeight="false" outlineLevel="0" collapsed="false">
      <c r="XFD631" s="47"/>
    </row>
    <row r="632" customFormat="false" ht="13.8" hidden="false" customHeight="false" outlineLevel="0" collapsed="false">
      <c r="XFD632" s="47"/>
    </row>
    <row r="633" customFormat="false" ht="13.8" hidden="false" customHeight="false" outlineLevel="0" collapsed="false">
      <c r="XFD633" s="47"/>
    </row>
    <row r="634" customFormat="false" ht="13.8" hidden="false" customHeight="false" outlineLevel="0" collapsed="false">
      <c r="XFD634" s="47"/>
    </row>
    <row r="635" customFormat="false" ht="13.8" hidden="false" customHeight="false" outlineLevel="0" collapsed="false">
      <c r="XFD635" s="47"/>
    </row>
    <row r="636" customFormat="false" ht="13.8" hidden="false" customHeight="false" outlineLevel="0" collapsed="false">
      <c r="XFD636" s="47"/>
    </row>
    <row r="637" customFormat="false" ht="13.8" hidden="false" customHeight="false" outlineLevel="0" collapsed="false">
      <c r="XFD637" s="47"/>
    </row>
    <row r="638" customFormat="false" ht="13.8" hidden="false" customHeight="false" outlineLevel="0" collapsed="false">
      <c r="XFD638" s="47"/>
    </row>
    <row r="639" customFormat="false" ht="13.8" hidden="false" customHeight="false" outlineLevel="0" collapsed="false">
      <c r="XFD639" s="47"/>
    </row>
    <row r="640" customFormat="false" ht="13.8" hidden="false" customHeight="false" outlineLevel="0" collapsed="false">
      <c r="XFD640" s="47"/>
    </row>
    <row r="641" customFormat="false" ht="13.8" hidden="false" customHeight="false" outlineLevel="0" collapsed="false">
      <c r="XFD641" s="47"/>
    </row>
    <row r="642" customFormat="false" ht="13.8" hidden="false" customHeight="false" outlineLevel="0" collapsed="false">
      <c r="XFD642" s="47"/>
    </row>
    <row r="643" customFormat="false" ht="13.8" hidden="false" customHeight="false" outlineLevel="0" collapsed="false">
      <c r="XFD643" s="47"/>
    </row>
    <row r="644" customFormat="false" ht="13.8" hidden="false" customHeight="false" outlineLevel="0" collapsed="false">
      <c r="XFD644" s="47"/>
    </row>
    <row r="645" customFormat="false" ht="13.8" hidden="false" customHeight="false" outlineLevel="0" collapsed="false">
      <c r="XFD645" s="47"/>
    </row>
    <row r="646" customFormat="false" ht="13.8" hidden="false" customHeight="false" outlineLevel="0" collapsed="false">
      <c r="XFD646" s="47"/>
    </row>
    <row r="647" customFormat="false" ht="13.8" hidden="false" customHeight="false" outlineLevel="0" collapsed="false">
      <c r="XFD647" s="47"/>
    </row>
    <row r="648" customFormat="false" ht="13.8" hidden="false" customHeight="false" outlineLevel="0" collapsed="false">
      <c r="XFD648" s="47"/>
    </row>
    <row r="649" customFormat="false" ht="13.8" hidden="false" customHeight="false" outlineLevel="0" collapsed="false">
      <c r="XFD649" s="47"/>
    </row>
    <row r="650" customFormat="false" ht="13.8" hidden="false" customHeight="false" outlineLevel="0" collapsed="false">
      <c r="XFD650" s="47"/>
    </row>
    <row r="651" customFormat="false" ht="13.8" hidden="false" customHeight="false" outlineLevel="0" collapsed="false">
      <c r="XFD651" s="47"/>
    </row>
    <row r="652" customFormat="false" ht="13.8" hidden="false" customHeight="false" outlineLevel="0" collapsed="false">
      <c r="XFD652" s="47"/>
    </row>
    <row r="653" customFormat="false" ht="13.8" hidden="false" customHeight="false" outlineLevel="0" collapsed="false">
      <c r="XFD653" s="47"/>
    </row>
    <row r="654" customFormat="false" ht="13.8" hidden="false" customHeight="false" outlineLevel="0" collapsed="false">
      <c r="XFD654" s="47"/>
    </row>
    <row r="655" customFormat="false" ht="13.8" hidden="false" customHeight="false" outlineLevel="0" collapsed="false">
      <c r="XFD655" s="47"/>
    </row>
    <row r="656" customFormat="false" ht="13.8" hidden="false" customHeight="false" outlineLevel="0" collapsed="false">
      <c r="XFD656" s="47"/>
    </row>
    <row r="657" customFormat="false" ht="13.8" hidden="false" customHeight="false" outlineLevel="0" collapsed="false">
      <c r="XFD657" s="47"/>
    </row>
    <row r="658" customFormat="false" ht="13.8" hidden="false" customHeight="false" outlineLevel="0" collapsed="false">
      <c r="XFD658" s="47"/>
    </row>
    <row r="659" customFormat="false" ht="13.8" hidden="false" customHeight="false" outlineLevel="0" collapsed="false">
      <c r="XFD659" s="47"/>
    </row>
    <row r="660" customFormat="false" ht="13.8" hidden="false" customHeight="false" outlineLevel="0" collapsed="false">
      <c r="XFD660" s="47"/>
    </row>
    <row r="661" customFormat="false" ht="13.8" hidden="false" customHeight="false" outlineLevel="0" collapsed="false">
      <c r="XFD661" s="47"/>
    </row>
    <row r="662" customFormat="false" ht="13.8" hidden="false" customHeight="false" outlineLevel="0" collapsed="false">
      <c r="XFD662" s="47"/>
    </row>
    <row r="663" customFormat="false" ht="13.8" hidden="false" customHeight="false" outlineLevel="0" collapsed="false">
      <c r="XFD663" s="47"/>
    </row>
    <row r="664" customFormat="false" ht="13.8" hidden="false" customHeight="false" outlineLevel="0" collapsed="false">
      <c r="XFD664" s="47"/>
    </row>
    <row r="665" customFormat="false" ht="13.8" hidden="false" customHeight="false" outlineLevel="0" collapsed="false">
      <c r="XFD665" s="47"/>
    </row>
    <row r="666" customFormat="false" ht="13.8" hidden="false" customHeight="false" outlineLevel="0" collapsed="false">
      <c r="XFD666" s="47"/>
    </row>
    <row r="667" customFormat="false" ht="13.8" hidden="false" customHeight="false" outlineLevel="0" collapsed="false">
      <c r="XFD667" s="47"/>
    </row>
    <row r="668" customFormat="false" ht="13.8" hidden="false" customHeight="false" outlineLevel="0" collapsed="false">
      <c r="XFD668" s="47"/>
    </row>
    <row r="669" customFormat="false" ht="13.8" hidden="false" customHeight="false" outlineLevel="0" collapsed="false">
      <c r="XFD669" s="47"/>
    </row>
    <row r="670" customFormat="false" ht="13.8" hidden="false" customHeight="false" outlineLevel="0" collapsed="false">
      <c r="XFD670" s="47"/>
    </row>
    <row r="671" customFormat="false" ht="13.8" hidden="false" customHeight="false" outlineLevel="0" collapsed="false">
      <c r="XFD671" s="47"/>
    </row>
    <row r="672" customFormat="false" ht="13.8" hidden="false" customHeight="false" outlineLevel="0" collapsed="false">
      <c r="XFD672" s="47"/>
    </row>
    <row r="673" customFormat="false" ht="13.8" hidden="false" customHeight="false" outlineLevel="0" collapsed="false">
      <c r="XFD673" s="47"/>
    </row>
    <row r="674" customFormat="false" ht="13.8" hidden="false" customHeight="false" outlineLevel="0" collapsed="false">
      <c r="XFD674" s="47"/>
    </row>
    <row r="675" customFormat="false" ht="13.8" hidden="false" customHeight="false" outlineLevel="0" collapsed="false">
      <c r="XFD675" s="47"/>
    </row>
    <row r="676" customFormat="false" ht="13.8" hidden="false" customHeight="false" outlineLevel="0" collapsed="false">
      <c r="XFD676" s="47"/>
    </row>
    <row r="677" customFormat="false" ht="13.8" hidden="false" customHeight="false" outlineLevel="0" collapsed="false">
      <c r="XFD677" s="47"/>
    </row>
    <row r="678" customFormat="false" ht="13.8" hidden="false" customHeight="false" outlineLevel="0" collapsed="false">
      <c r="XFD678" s="47"/>
    </row>
    <row r="679" customFormat="false" ht="13.8" hidden="false" customHeight="false" outlineLevel="0" collapsed="false">
      <c r="XFD679" s="47"/>
    </row>
    <row r="680" customFormat="false" ht="13.8" hidden="false" customHeight="false" outlineLevel="0" collapsed="false">
      <c r="XFD680" s="47"/>
    </row>
    <row r="681" customFormat="false" ht="13.8" hidden="false" customHeight="false" outlineLevel="0" collapsed="false">
      <c r="XFD681" s="47"/>
    </row>
    <row r="682" customFormat="false" ht="13.8" hidden="false" customHeight="false" outlineLevel="0" collapsed="false">
      <c r="XFD682" s="47"/>
    </row>
    <row r="683" customFormat="false" ht="13.8" hidden="false" customHeight="false" outlineLevel="0" collapsed="false">
      <c r="XFD683" s="47"/>
    </row>
    <row r="684" s="47" customFormat="true" ht="13.8" hidden="false" customHeight="false" outlineLevel="0" collapsed="false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3"/>
      <c r="P684" s="1"/>
      <c r="Q684" s="1"/>
      <c r="R684" s="1"/>
      <c r="S684" s="1"/>
    </row>
    <row r="685" s="47" customFormat="true" ht="13.8" hidden="false" customHeight="false" outlineLevel="0" collapsed="false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3"/>
      <c r="P685" s="1"/>
      <c r="Q685" s="1"/>
      <c r="R685" s="1"/>
      <c r="S685" s="1"/>
    </row>
    <row r="686" s="47" customFormat="true" ht="13.8" hidden="false" customHeight="false" outlineLevel="0" collapsed="false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3"/>
      <c r="P686" s="1"/>
      <c r="Q686" s="1"/>
      <c r="R686" s="1"/>
      <c r="S686" s="1"/>
    </row>
    <row r="687" s="47" customFormat="true" ht="13.8" hidden="false" customHeight="false" outlineLevel="0" collapsed="false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3"/>
      <c r="P687" s="1"/>
      <c r="Q687" s="1"/>
      <c r="R687" s="1"/>
      <c r="S687" s="1"/>
    </row>
    <row r="688" customFormat="false" ht="13.8" hidden="false" customHeight="false" outlineLevel="0" collapsed="false">
      <c r="XFD688" s="47"/>
    </row>
    <row r="689" customFormat="false" ht="13.8" hidden="false" customHeight="false" outlineLevel="0" collapsed="false">
      <c r="XFD689" s="47"/>
    </row>
    <row r="690" customFormat="false" ht="13.8" hidden="false" customHeight="false" outlineLevel="0" collapsed="false">
      <c r="XFD690" s="47"/>
    </row>
    <row r="691" customFormat="false" ht="13.8" hidden="false" customHeight="false" outlineLevel="0" collapsed="false">
      <c r="XFD691" s="47"/>
    </row>
    <row r="692" customFormat="false" ht="13.8" hidden="false" customHeight="false" outlineLevel="0" collapsed="false">
      <c r="XFD692" s="47"/>
    </row>
    <row r="693" customFormat="false" ht="13.8" hidden="false" customHeight="false" outlineLevel="0" collapsed="false">
      <c r="XFD693" s="47"/>
    </row>
    <row r="694" customFormat="false" ht="13.8" hidden="false" customHeight="false" outlineLevel="0" collapsed="false">
      <c r="XFD694" s="47"/>
    </row>
    <row r="695" customFormat="false" ht="13.8" hidden="false" customHeight="false" outlineLevel="0" collapsed="false">
      <c r="XFD695" s="47"/>
    </row>
    <row r="696" customFormat="false" ht="13.8" hidden="false" customHeight="false" outlineLevel="0" collapsed="false">
      <c r="XFD696" s="47"/>
    </row>
    <row r="697" customFormat="false" ht="13.8" hidden="false" customHeight="false" outlineLevel="0" collapsed="false">
      <c r="XFD697" s="47"/>
    </row>
    <row r="698" customFormat="false" ht="13.8" hidden="false" customHeight="false" outlineLevel="0" collapsed="false">
      <c r="XFD698" s="47"/>
    </row>
    <row r="699" customFormat="false" ht="13.8" hidden="false" customHeight="false" outlineLevel="0" collapsed="false">
      <c r="XFD699" s="47"/>
    </row>
    <row r="700" customFormat="false" ht="13.8" hidden="false" customHeight="false" outlineLevel="0" collapsed="false">
      <c r="XFD700" s="47"/>
    </row>
    <row r="701" customFormat="false" ht="13.8" hidden="false" customHeight="false" outlineLevel="0" collapsed="false">
      <c r="XFD701" s="47"/>
    </row>
    <row r="702" customFormat="false" ht="13.8" hidden="false" customHeight="false" outlineLevel="0" collapsed="false">
      <c r="XFD702" s="47"/>
    </row>
    <row r="703" customFormat="false" ht="13.8" hidden="false" customHeight="false" outlineLevel="0" collapsed="false">
      <c r="XFD703" s="47"/>
    </row>
    <row r="704" customFormat="false" ht="13.8" hidden="false" customHeight="false" outlineLevel="0" collapsed="false">
      <c r="XFD704" s="47"/>
    </row>
    <row r="705" customFormat="false" ht="13.8" hidden="false" customHeight="false" outlineLevel="0" collapsed="false">
      <c r="XFD705" s="47"/>
    </row>
    <row r="706" customFormat="false" ht="13.8" hidden="false" customHeight="false" outlineLevel="0" collapsed="false">
      <c r="XFD706" s="47"/>
    </row>
    <row r="707" customFormat="false" ht="13.8" hidden="false" customHeight="false" outlineLevel="0" collapsed="false">
      <c r="XFD707" s="47"/>
    </row>
    <row r="708" customFormat="false" ht="13.8" hidden="false" customHeight="false" outlineLevel="0" collapsed="false">
      <c r="XFD708" s="47"/>
    </row>
    <row r="709" customFormat="false" ht="13.8" hidden="false" customHeight="false" outlineLevel="0" collapsed="false">
      <c r="XFD709" s="47"/>
    </row>
    <row r="710" customFormat="false" ht="13.8" hidden="false" customHeight="false" outlineLevel="0" collapsed="false">
      <c r="XFD710" s="47"/>
    </row>
    <row r="711" customFormat="false" ht="13.8" hidden="false" customHeight="false" outlineLevel="0" collapsed="false">
      <c r="XFD711" s="47"/>
    </row>
    <row r="712" customFormat="false" ht="13.8" hidden="false" customHeight="false" outlineLevel="0" collapsed="false">
      <c r="XFD712" s="47"/>
    </row>
    <row r="713" customFormat="false" ht="13.8" hidden="false" customHeight="false" outlineLevel="0" collapsed="false">
      <c r="XFD713" s="47"/>
    </row>
    <row r="714" customFormat="false" ht="13.8" hidden="false" customHeight="false" outlineLevel="0" collapsed="false">
      <c r="XFD714" s="47"/>
    </row>
    <row r="715" customFormat="false" ht="13.8" hidden="false" customHeight="false" outlineLevel="0" collapsed="false">
      <c r="XFD715" s="47"/>
    </row>
    <row r="716" customFormat="false" ht="13.8" hidden="false" customHeight="false" outlineLevel="0" collapsed="false">
      <c r="XFD716" s="47"/>
    </row>
    <row r="717" customFormat="false" ht="13.8" hidden="false" customHeight="false" outlineLevel="0" collapsed="false">
      <c r="XFD717" s="47"/>
    </row>
    <row r="718" customFormat="false" ht="13.8" hidden="false" customHeight="false" outlineLevel="0" collapsed="false">
      <c r="XFD718" s="47"/>
    </row>
    <row r="719" customFormat="false" ht="13.8" hidden="false" customHeight="false" outlineLevel="0" collapsed="false">
      <c r="XFD719" s="47"/>
    </row>
    <row r="720" customFormat="false" ht="13.8" hidden="false" customHeight="false" outlineLevel="0" collapsed="false">
      <c r="XFD720" s="47"/>
    </row>
    <row r="721" customFormat="false" ht="13.8" hidden="false" customHeight="false" outlineLevel="0" collapsed="false">
      <c r="XFD721" s="47"/>
    </row>
    <row r="722" customFormat="false" ht="13.8" hidden="false" customHeight="false" outlineLevel="0" collapsed="false">
      <c r="XFD722" s="47"/>
    </row>
    <row r="723" customFormat="false" ht="13.8" hidden="false" customHeight="false" outlineLevel="0" collapsed="false">
      <c r="XFD723" s="47"/>
    </row>
    <row r="724" customFormat="false" ht="13.8" hidden="false" customHeight="false" outlineLevel="0" collapsed="false">
      <c r="XFD724" s="47"/>
    </row>
    <row r="725" customFormat="false" ht="13.8" hidden="false" customHeight="false" outlineLevel="0" collapsed="false">
      <c r="XFD725" s="47"/>
    </row>
    <row r="726" customFormat="false" ht="13.8" hidden="false" customHeight="false" outlineLevel="0" collapsed="false">
      <c r="XFD726" s="47"/>
    </row>
    <row r="727" customFormat="false" ht="13.8" hidden="false" customHeight="false" outlineLevel="0" collapsed="false">
      <c r="XFD727" s="47"/>
    </row>
    <row r="728" customFormat="false" ht="13.8" hidden="false" customHeight="false" outlineLevel="0" collapsed="false">
      <c r="XFD728" s="47"/>
    </row>
    <row r="729" customFormat="false" ht="13.8" hidden="false" customHeight="false" outlineLevel="0" collapsed="false">
      <c r="XFD729" s="47"/>
    </row>
    <row r="730" customFormat="false" ht="13.8" hidden="false" customHeight="false" outlineLevel="0" collapsed="false">
      <c r="XFD730" s="47"/>
    </row>
    <row r="731" customFormat="false" ht="13.8" hidden="false" customHeight="false" outlineLevel="0" collapsed="false">
      <c r="XFD731" s="47"/>
    </row>
    <row r="732" customFormat="false" ht="13.8" hidden="false" customHeight="false" outlineLevel="0" collapsed="false">
      <c r="XFD732" s="47"/>
    </row>
    <row r="733" customFormat="false" ht="13.8" hidden="false" customHeight="false" outlineLevel="0" collapsed="false">
      <c r="XFD733" s="47"/>
    </row>
    <row r="734" customFormat="false" ht="13.8" hidden="false" customHeight="false" outlineLevel="0" collapsed="false">
      <c r="XFD734" s="47"/>
    </row>
    <row r="735" customFormat="false" ht="13.8" hidden="false" customHeight="false" outlineLevel="0" collapsed="false">
      <c r="XFD735" s="47"/>
    </row>
    <row r="736" customFormat="false" ht="13.8" hidden="false" customHeight="false" outlineLevel="0" collapsed="false">
      <c r="XFD736" s="47"/>
    </row>
    <row r="737" customFormat="false" ht="13.8" hidden="false" customHeight="false" outlineLevel="0" collapsed="false">
      <c r="XFD737" s="47"/>
    </row>
    <row r="738" customFormat="false" ht="13.8" hidden="false" customHeight="false" outlineLevel="0" collapsed="false">
      <c r="XFD738" s="47"/>
    </row>
    <row r="739" customFormat="false" ht="13.8" hidden="false" customHeight="false" outlineLevel="0" collapsed="false">
      <c r="XFD739" s="47"/>
    </row>
    <row r="740" customFormat="false" ht="13.8" hidden="false" customHeight="false" outlineLevel="0" collapsed="false">
      <c r="XFD740" s="47"/>
    </row>
    <row r="741" customFormat="false" ht="13.8" hidden="false" customHeight="false" outlineLevel="0" collapsed="false">
      <c r="XFD741" s="47"/>
    </row>
    <row r="742" customFormat="false" ht="13.8" hidden="false" customHeight="false" outlineLevel="0" collapsed="false">
      <c r="XFD742" s="47"/>
    </row>
    <row r="743" customFormat="false" ht="13.8" hidden="false" customHeight="false" outlineLevel="0" collapsed="false">
      <c r="XFD743" s="47"/>
    </row>
    <row r="744" customFormat="false" ht="13.8" hidden="false" customHeight="false" outlineLevel="0" collapsed="false">
      <c r="XFD744" s="47"/>
    </row>
    <row r="745" customFormat="false" ht="13.8" hidden="false" customHeight="false" outlineLevel="0" collapsed="false">
      <c r="XFD745" s="47"/>
    </row>
    <row r="746" customFormat="false" ht="13.8" hidden="false" customHeight="false" outlineLevel="0" collapsed="false">
      <c r="XFD746" s="47"/>
    </row>
    <row r="747" customFormat="false" ht="13.8" hidden="false" customHeight="false" outlineLevel="0" collapsed="false">
      <c r="XFD747" s="47"/>
    </row>
    <row r="748" customFormat="false" ht="13.8" hidden="false" customHeight="false" outlineLevel="0" collapsed="false">
      <c r="XFD748" s="47"/>
    </row>
    <row r="749" customFormat="false" ht="13.8" hidden="false" customHeight="false" outlineLevel="0" collapsed="false">
      <c r="XFD749" s="47"/>
    </row>
    <row r="750" customFormat="false" ht="13.8" hidden="false" customHeight="false" outlineLevel="0" collapsed="false">
      <c r="XFD750" s="47"/>
    </row>
    <row r="751" customFormat="false" ht="13.8" hidden="false" customHeight="false" outlineLevel="0" collapsed="false">
      <c r="XFD751" s="47"/>
    </row>
    <row r="752" customFormat="false" ht="13.8" hidden="false" customHeight="false" outlineLevel="0" collapsed="false">
      <c r="XFD752" s="47"/>
    </row>
    <row r="753" customFormat="false" ht="13.8" hidden="false" customHeight="false" outlineLevel="0" collapsed="false">
      <c r="XFD753" s="47"/>
    </row>
    <row r="754" customFormat="false" ht="13.8" hidden="false" customHeight="false" outlineLevel="0" collapsed="false">
      <c r="XFD754" s="47"/>
    </row>
    <row r="755" customFormat="false" ht="13.8" hidden="false" customHeight="false" outlineLevel="0" collapsed="false">
      <c r="XFD755" s="47"/>
    </row>
    <row r="756" customFormat="false" ht="13.8" hidden="false" customHeight="false" outlineLevel="0" collapsed="false">
      <c r="XFD756" s="47"/>
    </row>
    <row r="757" customFormat="false" ht="13.8" hidden="false" customHeight="false" outlineLevel="0" collapsed="false">
      <c r="XFD757" s="47"/>
    </row>
    <row r="758" customFormat="false" ht="13.8" hidden="false" customHeight="false" outlineLevel="0" collapsed="false">
      <c r="XFD758" s="47"/>
    </row>
    <row r="759" customFormat="false" ht="13.8" hidden="false" customHeight="false" outlineLevel="0" collapsed="false">
      <c r="XFD759" s="47"/>
    </row>
    <row r="760" customFormat="false" ht="13.8" hidden="false" customHeight="false" outlineLevel="0" collapsed="false">
      <c r="XFD760" s="47"/>
    </row>
    <row r="761" customFormat="false" ht="13.8" hidden="false" customHeight="false" outlineLevel="0" collapsed="false">
      <c r="XFD761" s="47"/>
    </row>
    <row r="762" customFormat="false" ht="13.8" hidden="false" customHeight="false" outlineLevel="0" collapsed="false">
      <c r="XFD762" s="47"/>
    </row>
    <row r="763" customFormat="false" ht="13.8" hidden="false" customHeight="false" outlineLevel="0" collapsed="false">
      <c r="XFD763" s="47"/>
    </row>
    <row r="764" customFormat="false" ht="13.8" hidden="false" customHeight="false" outlineLevel="0" collapsed="false">
      <c r="XFD764" s="47"/>
    </row>
    <row r="765" customFormat="false" ht="13.8" hidden="false" customHeight="false" outlineLevel="0" collapsed="false">
      <c r="XFD765" s="47"/>
    </row>
    <row r="766" customFormat="false" ht="13.8" hidden="false" customHeight="false" outlineLevel="0" collapsed="false">
      <c r="XFD766" s="47"/>
    </row>
    <row r="767" customFormat="false" ht="13.8" hidden="false" customHeight="false" outlineLevel="0" collapsed="false">
      <c r="XFD767" s="47"/>
    </row>
    <row r="768" customFormat="false" ht="13.8" hidden="false" customHeight="false" outlineLevel="0" collapsed="false">
      <c r="XFD768" s="47"/>
    </row>
    <row r="769" customFormat="false" ht="13.8" hidden="false" customHeight="false" outlineLevel="0" collapsed="false">
      <c r="XFD769" s="47"/>
    </row>
    <row r="770" customFormat="false" ht="13.8" hidden="false" customHeight="false" outlineLevel="0" collapsed="false">
      <c r="XFD770" s="47"/>
    </row>
    <row r="771" customFormat="false" ht="13.8" hidden="false" customHeight="false" outlineLevel="0" collapsed="false">
      <c r="XFD771" s="47"/>
    </row>
    <row r="772" customFormat="false" ht="13.8" hidden="false" customHeight="false" outlineLevel="0" collapsed="false">
      <c r="XFD772" s="47"/>
    </row>
    <row r="773" customFormat="false" ht="13.8" hidden="false" customHeight="false" outlineLevel="0" collapsed="false">
      <c r="XFD773" s="47"/>
    </row>
    <row r="774" customFormat="false" ht="13.8" hidden="false" customHeight="false" outlineLevel="0" collapsed="false">
      <c r="XFD774" s="47"/>
    </row>
    <row r="775" customFormat="false" ht="13.8" hidden="false" customHeight="false" outlineLevel="0" collapsed="false">
      <c r="XFD775" s="47"/>
    </row>
    <row r="776" customFormat="false" ht="13.8" hidden="false" customHeight="false" outlineLevel="0" collapsed="false">
      <c r="XFD776" s="47"/>
    </row>
    <row r="777" customFormat="false" ht="13.8" hidden="false" customHeight="false" outlineLevel="0" collapsed="false">
      <c r="XFD777" s="47"/>
    </row>
    <row r="778" customFormat="false" ht="13.8" hidden="false" customHeight="false" outlineLevel="0" collapsed="false">
      <c r="XFD778" s="47"/>
    </row>
    <row r="779" customFormat="false" ht="13.8" hidden="false" customHeight="false" outlineLevel="0" collapsed="false">
      <c r="XFD779" s="47"/>
    </row>
    <row r="780" customFormat="false" ht="13.8" hidden="false" customHeight="false" outlineLevel="0" collapsed="false">
      <c r="XFD780" s="47"/>
    </row>
    <row r="781" customFormat="false" ht="13.8" hidden="false" customHeight="false" outlineLevel="0" collapsed="false">
      <c r="XFD781" s="47"/>
    </row>
    <row r="782" customFormat="false" ht="13.8" hidden="false" customHeight="false" outlineLevel="0" collapsed="false">
      <c r="XFD782" s="47"/>
    </row>
    <row r="783" customFormat="false" ht="13.8" hidden="false" customHeight="false" outlineLevel="0" collapsed="false">
      <c r="XFD783" s="47"/>
    </row>
    <row r="784" customFormat="false" ht="13.8" hidden="false" customHeight="false" outlineLevel="0" collapsed="false">
      <c r="XFD784" s="47"/>
    </row>
    <row r="785" customFormat="false" ht="13.8" hidden="false" customHeight="false" outlineLevel="0" collapsed="false">
      <c r="XFD785" s="47"/>
    </row>
    <row r="786" customFormat="false" ht="13.8" hidden="false" customHeight="false" outlineLevel="0" collapsed="false">
      <c r="XFD786" s="47"/>
    </row>
    <row r="787" customFormat="false" ht="13.8" hidden="false" customHeight="false" outlineLevel="0" collapsed="false">
      <c r="XFD787" s="47"/>
    </row>
    <row r="788" customFormat="false" ht="13.8" hidden="false" customHeight="false" outlineLevel="0" collapsed="false">
      <c r="XFD788" s="47"/>
    </row>
    <row r="789" customFormat="false" ht="13.8" hidden="false" customHeight="false" outlineLevel="0" collapsed="false">
      <c r="XFD789" s="47"/>
    </row>
    <row r="790" customFormat="false" ht="13.8" hidden="false" customHeight="false" outlineLevel="0" collapsed="false">
      <c r="XFD790" s="47"/>
    </row>
    <row r="791" customFormat="false" ht="13.8" hidden="false" customHeight="false" outlineLevel="0" collapsed="false">
      <c r="XFD791" s="47"/>
    </row>
    <row r="792" customFormat="false" ht="13.8" hidden="false" customHeight="false" outlineLevel="0" collapsed="false">
      <c r="XFD792" s="47"/>
    </row>
    <row r="793" customFormat="false" ht="13.8" hidden="false" customHeight="false" outlineLevel="0" collapsed="false">
      <c r="XFD793" s="47"/>
    </row>
    <row r="794" customFormat="false" ht="13.8" hidden="false" customHeight="false" outlineLevel="0" collapsed="false">
      <c r="XFD794" s="47"/>
    </row>
    <row r="795" customFormat="false" ht="13.8" hidden="false" customHeight="false" outlineLevel="0" collapsed="false">
      <c r="XFD795" s="47"/>
    </row>
    <row r="796" customFormat="false" ht="13.8" hidden="false" customHeight="false" outlineLevel="0" collapsed="false">
      <c r="XFD796" s="47"/>
    </row>
    <row r="797" customFormat="false" ht="13.8" hidden="false" customHeight="false" outlineLevel="0" collapsed="false">
      <c r="XFD797" s="47"/>
    </row>
    <row r="798" customFormat="false" ht="13.8" hidden="false" customHeight="false" outlineLevel="0" collapsed="false">
      <c r="XFD798" s="47"/>
    </row>
    <row r="799" customFormat="false" ht="13.8" hidden="false" customHeight="false" outlineLevel="0" collapsed="false">
      <c r="XFD799" s="47"/>
    </row>
    <row r="800" customFormat="false" ht="13.8" hidden="false" customHeight="false" outlineLevel="0" collapsed="false">
      <c r="XFD800" s="47"/>
    </row>
    <row r="801" customFormat="false" ht="13.8" hidden="false" customHeight="false" outlineLevel="0" collapsed="false">
      <c r="XFD801" s="47"/>
    </row>
    <row r="802" customFormat="false" ht="13.8" hidden="false" customHeight="false" outlineLevel="0" collapsed="false">
      <c r="XFD802" s="47"/>
    </row>
    <row r="803" customFormat="false" ht="13.8" hidden="false" customHeight="false" outlineLevel="0" collapsed="false">
      <c r="XFD803" s="47"/>
    </row>
    <row r="804" customFormat="false" ht="13.8" hidden="false" customHeight="false" outlineLevel="0" collapsed="false">
      <c r="XFD804" s="47"/>
    </row>
    <row r="805" customFormat="false" ht="13.8" hidden="false" customHeight="false" outlineLevel="0" collapsed="false">
      <c r="XFD805" s="47"/>
    </row>
    <row r="806" customFormat="false" ht="13.8" hidden="false" customHeight="false" outlineLevel="0" collapsed="false">
      <c r="XFD806" s="47"/>
    </row>
    <row r="807" customFormat="false" ht="13.8" hidden="false" customHeight="false" outlineLevel="0" collapsed="false">
      <c r="XFD807" s="47"/>
    </row>
    <row r="808" customFormat="false" ht="13.8" hidden="false" customHeight="false" outlineLevel="0" collapsed="false">
      <c r="XFD808" s="47"/>
    </row>
    <row r="809" customFormat="false" ht="13.8" hidden="false" customHeight="false" outlineLevel="0" collapsed="false">
      <c r="XFD809" s="47"/>
    </row>
    <row r="810" customFormat="false" ht="13.8" hidden="false" customHeight="false" outlineLevel="0" collapsed="false">
      <c r="XFD810" s="47"/>
    </row>
    <row r="811" customFormat="false" ht="13.8" hidden="false" customHeight="false" outlineLevel="0" collapsed="false">
      <c r="XFD811" s="47"/>
    </row>
    <row r="812" customFormat="false" ht="13.8" hidden="false" customHeight="false" outlineLevel="0" collapsed="false">
      <c r="XFD812" s="47"/>
    </row>
    <row r="813" customFormat="false" ht="13.8" hidden="false" customHeight="false" outlineLevel="0" collapsed="false">
      <c r="XFD813" s="47"/>
    </row>
    <row r="814" customFormat="false" ht="13.8" hidden="false" customHeight="false" outlineLevel="0" collapsed="false">
      <c r="XFD814" s="47"/>
    </row>
    <row r="815" customFormat="false" ht="13.8" hidden="false" customHeight="false" outlineLevel="0" collapsed="false">
      <c r="XFD815" s="47"/>
    </row>
    <row r="816" customFormat="false" ht="13.8" hidden="false" customHeight="false" outlineLevel="0" collapsed="false">
      <c r="XFD816" s="47"/>
    </row>
    <row r="817" customFormat="false" ht="13.8" hidden="false" customHeight="false" outlineLevel="0" collapsed="false">
      <c r="XFD817" s="47"/>
    </row>
    <row r="818" customFormat="false" ht="13.8" hidden="false" customHeight="false" outlineLevel="0" collapsed="false">
      <c r="XFD818" s="47"/>
    </row>
    <row r="819" customFormat="false" ht="13.8" hidden="false" customHeight="false" outlineLevel="0" collapsed="false">
      <c r="XFD819" s="47"/>
    </row>
    <row r="820" customFormat="false" ht="13.8" hidden="false" customHeight="false" outlineLevel="0" collapsed="false">
      <c r="XFD820" s="47"/>
    </row>
    <row r="821" customFormat="false" ht="13.8" hidden="false" customHeight="false" outlineLevel="0" collapsed="false">
      <c r="XFD821" s="47"/>
    </row>
    <row r="822" customFormat="false" ht="13.8" hidden="false" customHeight="false" outlineLevel="0" collapsed="false">
      <c r="XFD822" s="47"/>
    </row>
    <row r="823" customFormat="false" ht="13.8" hidden="false" customHeight="false" outlineLevel="0" collapsed="false">
      <c r="XFD823" s="47"/>
    </row>
    <row r="824" customFormat="false" ht="13.8" hidden="false" customHeight="false" outlineLevel="0" collapsed="false">
      <c r="XFD824" s="47"/>
    </row>
    <row r="825" customFormat="false" ht="13.8" hidden="false" customHeight="false" outlineLevel="0" collapsed="false">
      <c r="XFD825" s="47"/>
    </row>
    <row r="826" customFormat="false" ht="13.8" hidden="false" customHeight="false" outlineLevel="0" collapsed="false">
      <c r="XFD826" s="47"/>
    </row>
    <row r="827" customFormat="false" ht="13.8" hidden="false" customHeight="false" outlineLevel="0" collapsed="false">
      <c r="XFD827" s="47"/>
    </row>
    <row r="828" customFormat="false" ht="13.8" hidden="false" customHeight="false" outlineLevel="0" collapsed="false">
      <c r="XFD828" s="47"/>
    </row>
    <row r="829" customFormat="false" ht="13.8" hidden="false" customHeight="false" outlineLevel="0" collapsed="false">
      <c r="XFD829" s="47"/>
    </row>
    <row r="830" customFormat="false" ht="13.8" hidden="false" customHeight="false" outlineLevel="0" collapsed="false">
      <c r="XFD830" s="47"/>
    </row>
    <row r="831" customFormat="false" ht="13.8" hidden="false" customHeight="false" outlineLevel="0" collapsed="false">
      <c r="XFD831" s="47"/>
    </row>
    <row r="832" customFormat="false" ht="13.8" hidden="false" customHeight="false" outlineLevel="0" collapsed="false">
      <c r="XFD832" s="47"/>
    </row>
    <row r="833" customFormat="false" ht="13.8" hidden="false" customHeight="false" outlineLevel="0" collapsed="false">
      <c r="XFD833" s="47"/>
    </row>
    <row r="834" customFormat="false" ht="13.8" hidden="false" customHeight="false" outlineLevel="0" collapsed="false">
      <c r="XFD834" s="47"/>
    </row>
    <row r="835" customFormat="false" ht="13.8" hidden="false" customHeight="false" outlineLevel="0" collapsed="false">
      <c r="XFD835" s="47"/>
    </row>
    <row r="836" customFormat="false" ht="13.8" hidden="false" customHeight="false" outlineLevel="0" collapsed="false">
      <c r="XFD836" s="47"/>
    </row>
    <row r="837" customFormat="false" ht="13.8" hidden="false" customHeight="false" outlineLevel="0" collapsed="false">
      <c r="XFD837" s="47"/>
    </row>
    <row r="838" customFormat="false" ht="13.8" hidden="false" customHeight="false" outlineLevel="0" collapsed="false">
      <c r="XFD838" s="47"/>
    </row>
    <row r="839" customFormat="false" ht="13.8" hidden="false" customHeight="false" outlineLevel="0" collapsed="false">
      <c r="XFD839" s="47"/>
    </row>
    <row r="840" customFormat="false" ht="13.8" hidden="false" customHeight="false" outlineLevel="0" collapsed="false">
      <c r="XFD840" s="47"/>
    </row>
    <row r="841" customFormat="false" ht="13.8" hidden="false" customHeight="false" outlineLevel="0" collapsed="false">
      <c r="XFD841" s="47"/>
    </row>
    <row r="842" customFormat="false" ht="13.8" hidden="false" customHeight="false" outlineLevel="0" collapsed="false">
      <c r="XFD842" s="47"/>
    </row>
    <row r="843" customFormat="false" ht="13.8" hidden="false" customHeight="false" outlineLevel="0" collapsed="false">
      <c r="XFD843" s="47"/>
    </row>
    <row r="844" customFormat="false" ht="13.8" hidden="false" customHeight="false" outlineLevel="0" collapsed="false">
      <c r="XFD844" s="47"/>
    </row>
    <row r="845" customFormat="false" ht="13.8" hidden="false" customHeight="false" outlineLevel="0" collapsed="false">
      <c r="XFD845" s="47"/>
    </row>
    <row r="846" customFormat="false" ht="13.8" hidden="false" customHeight="false" outlineLevel="0" collapsed="false">
      <c r="XFD846" s="47"/>
    </row>
    <row r="847" customFormat="false" ht="13.8" hidden="false" customHeight="false" outlineLevel="0" collapsed="false">
      <c r="XFD847" s="47"/>
    </row>
    <row r="848" customFormat="false" ht="13.8" hidden="false" customHeight="false" outlineLevel="0" collapsed="false">
      <c r="XFD848" s="47"/>
    </row>
    <row r="849" customFormat="false" ht="13.8" hidden="false" customHeight="false" outlineLevel="0" collapsed="false">
      <c r="XFD849" s="47"/>
    </row>
    <row r="850" customFormat="false" ht="13.8" hidden="false" customHeight="false" outlineLevel="0" collapsed="false">
      <c r="XFD850" s="47"/>
    </row>
    <row r="851" customFormat="false" ht="13.8" hidden="false" customHeight="false" outlineLevel="0" collapsed="false">
      <c r="XFD851" s="47"/>
    </row>
    <row r="852" customFormat="false" ht="13.8" hidden="false" customHeight="false" outlineLevel="0" collapsed="false">
      <c r="XFD852" s="47"/>
    </row>
    <row r="853" customFormat="false" ht="13.8" hidden="false" customHeight="false" outlineLevel="0" collapsed="false">
      <c r="XFD853" s="47"/>
    </row>
    <row r="854" customFormat="false" ht="13.8" hidden="false" customHeight="false" outlineLevel="0" collapsed="false">
      <c r="XFD854" s="47"/>
    </row>
    <row r="855" customFormat="false" ht="13.8" hidden="false" customHeight="false" outlineLevel="0" collapsed="false">
      <c r="XFD855" s="47"/>
    </row>
    <row r="856" customFormat="false" ht="13.8" hidden="false" customHeight="false" outlineLevel="0" collapsed="false">
      <c r="XFD856" s="47"/>
    </row>
    <row r="857" customFormat="false" ht="13.8" hidden="false" customHeight="false" outlineLevel="0" collapsed="false">
      <c r="XFD857" s="47"/>
    </row>
    <row r="858" customFormat="false" ht="13.8" hidden="false" customHeight="false" outlineLevel="0" collapsed="false">
      <c r="XFD858" s="47"/>
    </row>
    <row r="859" customFormat="false" ht="13.8" hidden="false" customHeight="false" outlineLevel="0" collapsed="false">
      <c r="XFD859" s="47"/>
    </row>
    <row r="860" customFormat="false" ht="13.8" hidden="false" customHeight="false" outlineLevel="0" collapsed="false">
      <c r="XFD860" s="47"/>
    </row>
    <row r="861" customFormat="false" ht="13.8" hidden="false" customHeight="false" outlineLevel="0" collapsed="false">
      <c r="XFD861" s="47"/>
    </row>
    <row r="862" customFormat="false" ht="13.8" hidden="false" customHeight="false" outlineLevel="0" collapsed="false">
      <c r="XFD862" s="47"/>
    </row>
    <row r="863" customFormat="false" ht="13.8" hidden="false" customHeight="false" outlineLevel="0" collapsed="false">
      <c r="XFD863" s="47"/>
    </row>
    <row r="864" customFormat="false" ht="13.8" hidden="false" customHeight="false" outlineLevel="0" collapsed="false">
      <c r="XFD864" s="47"/>
    </row>
    <row r="865" customFormat="false" ht="13.8" hidden="false" customHeight="false" outlineLevel="0" collapsed="false">
      <c r="XFD865" s="47"/>
    </row>
    <row r="866" customFormat="false" ht="13.8" hidden="false" customHeight="false" outlineLevel="0" collapsed="false">
      <c r="XFD866" s="47"/>
    </row>
    <row r="867" customFormat="false" ht="13.8" hidden="false" customHeight="false" outlineLevel="0" collapsed="false">
      <c r="XFD867" s="47"/>
    </row>
    <row r="868" customFormat="false" ht="13.8" hidden="false" customHeight="false" outlineLevel="0" collapsed="false">
      <c r="XFD868" s="47"/>
    </row>
    <row r="869" customFormat="false" ht="13.8" hidden="false" customHeight="false" outlineLevel="0" collapsed="false">
      <c r="XFD869" s="47"/>
    </row>
    <row r="870" customFormat="false" ht="13.8" hidden="false" customHeight="false" outlineLevel="0" collapsed="false">
      <c r="XFD870" s="47"/>
    </row>
    <row r="871" customFormat="false" ht="13.8" hidden="false" customHeight="false" outlineLevel="0" collapsed="false">
      <c r="XFD871" s="47"/>
    </row>
    <row r="872" customFormat="false" ht="13.8" hidden="false" customHeight="false" outlineLevel="0" collapsed="false">
      <c r="XFD872" s="47"/>
    </row>
    <row r="873" customFormat="false" ht="13.8" hidden="false" customHeight="false" outlineLevel="0" collapsed="false">
      <c r="XFD873" s="47"/>
    </row>
    <row r="874" customFormat="false" ht="13.8" hidden="false" customHeight="false" outlineLevel="0" collapsed="false">
      <c r="XFD874" s="47"/>
    </row>
    <row r="875" customFormat="false" ht="13.8" hidden="false" customHeight="false" outlineLevel="0" collapsed="false">
      <c r="XFD875" s="47"/>
    </row>
    <row r="876" customFormat="false" ht="13.8" hidden="false" customHeight="false" outlineLevel="0" collapsed="false">
      <c r="XFD876" s="47"/>
    </row>
    <row r="877" customFormat="false" ht="13.8" hidden="false" customHeight="false" outlineLevel="0" collapsed="false">
      <c r="XFD877" s="47"/>
    </row>
    <row r="878" customFormat="false" ht="13.8" hidden="false" customHeight="false" outlineLevel="0" collapsed="false">
      <c r="XFD878" s="47"/>
    </row>
    <row r="879" customFormat="false" ht="13.8" hidden="false" customHeight="false" outlineLevel="0" collapsed="false">
      <c r="XFD879" s="47"/>
    </row>
    <row r="880" customFormat="false" ht="13.8" hidden="false" customHeight="false" outlineLevel="0" collapsed="false">
      <c r="XFD880" s="47"/>
    </row>
    <row r="881" customFormat="false" ht="13.8" hidden="false" customHeight="false" outlineLevel="0" collapsed="false">
      <c r="XFD881" s="47"/>
    </row>
    <row r="882" customFormat="false" ht="13.8" hidden="false" customHeight="false" outlineLevel="0" collapsed="false">
      <c r="XFD882" s="47"/>
    </row>
    <row r="883" customFormat="false" ht="13.8" hidden="false" customHeight="false" outlineLevel="0" collapsed="false">
      <c r="XFD883" s="47"/>
    </row>
    <row r="884" customFormat="false" ht="13.8" hidden="false" customHeight="false" outlineLevel="0" collapsed="false">
      <c r="XFD884" s="47"/>
    </row>
    <row r="885" customFormat="false" ht="13.8" hidden="false" customHeight="false" outlineLevel="0" collapsed="false">
      <c r="XFD885" s="47"/>
    </row>
    <row r="886" customFormat="false" ht="13.8" hidden="false" customHeight="false" outlineLevel="0" collapsed="false">
      <c r="XFD886" s="47"/>
    </row>
    <row r="887" customFormat="false" ht="13.8" hidden="false" customHeight="false" outlineLevel="0" collapsed="false">
      <c r="XFD887" s="47"/>
    </row>
    <row r="888" customFormat="false" ht="13.8" hidden="false" customHeight="false" outlineLevel="0" collapsed="false">
      <c r="XFD888" s="47"/>
    </row>
    <row r="889" customFormat="false" ht="13.8" hidden="false" customHeight="false" outlineLevel="0" collapsed="false">
      <c r="XFD889" s="47"/>
    </row>
    <row r="890" customFormat="false" ht="13.8" hidden="false" customHeight="false" outlineLevel="0" collapsed="false">
      <c r="XFD890" s="47"/>
    </row>
    <row r="891" customFormat="false" ht="13.8" hidden="false" customHeight="false" outlineLevel="0" collapsed="false">
      <c r="XFD891" s="47"/>
    </row>
    <row r="892" customFormat="false" ht="13.8" hidden="false" customHeight="false" outlineLevel="0" collapsed="false">
      <c r="XFD892" s="47"/>
    </row>
    <row r="893" customFormat="false" ht="13.8" hidden="false" customHeight="false" outlineLevel="0" collapsed="false">
      <c r="XFD893" s="47"/>
    </row>
    <row r="894" customFormat="false" ht="13.8" hidden="false" customHeight="false" outlineLevel="0" collapsed="false">
      <c r="XFD894" s="47"/>
    </row>
    <row r="895" customFormat="false" ht="13.8" hidden="false" customHeight="false" outlineLevel="0" collapsed="false">
      <c r="XFD895" s="47"/>
    </row>
    <row r="896" customFormat="false" ht="13.8" hidden="false" customHeight="false" outlineLevel="0" collapsed="false">
      <c r="XFD896" s="47"/>
    </row>
    <row r="897" customFormat="false" ht="13.8" hidden="false" customHeight="false" outlineLevel="0" collapsed="false">
      <c r="XFD897" s="47"/>
    </row>
    <row r="898" customFormat="false" ht="13.8" hidden="false" customHeight="false" outlineLevel="0" collapsed="false">
      <c r="XFD898" s="47"/>
    </row>
    <row r="899" customFormat="false" ht="13.8" hidden="false" customHeight="false" outlineLevel="0" collapsed="false">
      <c r="XFD899" s="47"/>
    </row>
    <row r="900" customFormat="false" ht="13.8" hidden="false" customHeight="false" outlineLevel="0" collapsed="false">
      <c r="XFD900" s="47"/>
    </row>
    <row r="901" customFormat="false" ht="13.8" hidden="false" customHeight="false" outlineLevel="0" collapsed="false">
      <c r="XFD901" s="47"/>
    </row>
    <row r="902" customFormat="false" ht="13.8" hidden="false" customHeight="false" outlineLevel="0" collapsed="false">
      <c r="XFD902" s="47"/>
    </row>
    <row r="903" customFormat="false" ht="13.8" hidden="false" customHeight="false" outlineLevel="0" collapsed="false">
      <c r="XFD903" s="47"/>
    </row>
    <row r="904" customFormat="false" ht="13.8" hidden="false" customHeight="false" outlineLevel="0" collapsed="false">
      <c r="XFD904" s="47"/>
    </row>
    <row r="905" customFormat="false" ht="13.8" hidden="false" customHeight="false" outlineLevel="0" collapsed="false">
      <c r="XFD905" s="47"/>
    </row>
    <row r="906" customFormat="false" ht="13.8" hidden="false" customHeight="false" outlineLevel="0" collapsed="false">
      <c r="XFD906" s="47"/>
    </row>
    <row r="907" customFormat="false" ht="13.8" hidden="false" customHeight="false" outlineLevel="0" collapsed="false">
      <c r="XFD907" s="47"/>
    </row>
    <row r="908" customFormat="false" ht="13.8" hidden="false" customHeight="false" outlineLevel="0" collapsed="false">
      <c r="XFD908" s="47"/>
    </row>
    <row r="909" customFormat="false" ht="13.8" hidden="false" customHeight="false" outlineLevel="0" collapsed="false">
      <c r="XFD909" s="47"/>
    </row>
    <row r="910" customFormat="false" ht="13.8" hidden="false" customHeight="false" outlineLevel="0" collapsed="false">
      <c r="XFD910" s="47"/>
    </row>
    <row r="911" customFormat="false" ht="13.8" hidden="false" customHeight="false" outlineLevel="0" collapsed="false">
      <c r="XFD911" s="47"/>
    </row>
    <row r="912" customFormat="false" ht="13.8" hidden="false" customHeight="false" outlineLevel="0" collapsed="false">
      <c r="XFD912" s="47"/>
    </row>
    <row r="913" customFormat="false" ht="13.8" hidden="false" customHeight="false" outlineLevel="0" collapsed="false">
      <c r="XFD913" s="47"/>
    </row>
    <row r="914" customFormat="false" ht="13.8" hidden="false" customHeight="false" outlineLevel="0" collapsed="false">
      <c r="XFD914" s="47"/>
    </row>
    <row r="915" customFormat="false" ht="13.8" hidden="false" customHeight="false" outlineLevel="0" collapsed="false">
      <c r="XFD915" s="47"/>
    </row>
    <row r="916" customFormat="false" ht="13.8" hidden="false" customHeight="false" outlineLevel="0" collapsed="false">
      <c r="XFD916" s="47"/>
    </row>
    <row r="917" customFormat="false" ht="13.8" hidden="false" customHeight="false" outlineLevel="0" collapsed="false">
      <c r="XFD917" s="47"/>
    </row>
    <row r="918" customFormat="false" ht="13.8" hidden="false" customHeight="false" outlineLevel="0" collapsed="false">
      <c r="XFD918" s="47"/>
    </row>
    <row r="919" customFormat="false" ht="13.8" hidden="false" customHeight="false" outlineLevel="0" collapsed="false">
      <c r="XFD919" s="47"/>
    </row>
    <row r="920" customFormat="false" ht="13.8" hidden="false" customHeight="false" outlineLevel="0" collapsed="false">
      <c r="XFD920" s="47"/>
    </row>
    <row r="921" customFormat="false" ht="13.8" hidden="false" customHeight="false" outlineLevel="0" collapsed="false">
      <c r="XFD921" s="47"/>
    </row>
    <row r="922" customFormat="false" ht="13.8" hidden="false" customHeight="false" outlineLevel="0" collapsed="false">
      <c r="XFD922" s="47"/>
    </row>
    <row r="923" customFormat="false" ht="13.8" hidden="false" customHeight="false" outlineLevel="0" collapsed="false">
      <c r="XFD923" s="47"/>
    </row>
    <row r="924" customFormat="false" ht="13.8" hidden="false" customHeight="false" outlineLevel="0" collapsed="false">
      <c r="XFD924" s="47"/>
    </row>
    <row r="925" customFormat="false" ht="13.8" hidden="false" customHeight="false" outlineLevel="0" collapsed="false">
      <c r="XFD925" s="47"/>
    </row>
    <row r="926" customFormat="false" ht="13.8" hidden="false" customHeight="false" outlineLevel="0" collapsed="false">
      <c r="XFD926" s="47"/>
    </row>
    <row r="927" customFormat="false" ht="13.8" hidden="false" customHeight="false" outlineLevel="0" collapsed="false">
      <c r="XFD927" s="47"/>
    </row>
    <row r="928" customFormat="false" ht="13.8" hidden="false" customHeight="false" outlineLevel="0" collapsed="false">
      <c r="XFD928" s="47"/>
    </row>
    <row r="929" customFormat="false" ht="13.8" hidden="false" customHeight="false" outlineLevel="0" collapsed="false">
      <c r="XFD929" s="47"/>
    </row>
    <row r="930" customFormat="false" ht="13.8" hidden="false" customHeight="false" outlineLevel="0" collapsed="false">
      <c r="XFD930" s="47"/>
    </row>
    <row r="931" customFormat="false" ht="13.8" hidden="false" customHeight="false" outlineLevel="0" collapsed="false">
      <c r="XFD931" s="47"/>
    </row>
    <row r="932" customFormat="false" ht="13.8" hidden="false" customHeight="false" outlineLevel="0" collapsed="false">
      <c r="XFD932" s="47"/>
    </row>
    <row r="933" customFormat="false" ht="13.8" hidden="false" customHeight="false" outlineLevel="0" collapsed="false">
      <c r="XFD933" s="47"/>
    </row>
    <row r="934" customFormat="false" ht="13.8" hidden="false" customHeight="false" outlineLevel="0" collapsed="false">
      <c r="XFD934" s="47"/>
    </row>
    <row r="935" customFormat="false" ht="13.8" hidden="false" customHeight="false" outlineLevel="0" collapsed="false">
      <c r="XFD935" s="47"/>
    </row>
    <row r="936" customFormat="false" ht="13.8" hidden="false" customHeight="false" outlineLevel="0" collapsed="false">
      <c r="XFD936" s="47"/>
    </row>
    <row r="937" customFormat="false" ht="13.8" hidden="false" customHeight="false" outlineLevel="0" collapsed="false">
      <c r="XFD937" s="47"/>
    </row>
    <row r="938" customFormat="false" ht="13.8" hidden="false" customHeight="false" outlineLevel="0" collapsed="false">
      <c r="XFD938" s="47"/>
    </row>
    <row r="939" customFormat="false" ht="13.8" hidden="false" customHeight="false" outlineLevel="0" collapsed="false">
      <c r="XFD939" s="47"/>
    </row>
    <row r="940" customFormat="false" ht="13.8" hidden="false" customHeight="false" outlineLevel="0" collapsed="false">
      <c r="XFD940" s="47"/>
    </row>
    <row r="941" customFormat="false" ht="13.8" hidden="false" customHeight="false" outlineLevel="0" collapsed="false">
      <c r="XFD941" s="47"/>
    </row>
    <row r="942" customFormat="false" ht="13.8" hidden="false" customHeight="false" outlineLevel="0" collapsed="false">
      <c r="XFD942" s="47"/>
    </row>
    <row r="943" customFormat="false" ht="13.8" hidden="false" customHeight="false" outlineLevel="0" collapsed="false">
      <c r="XFD943" s="47"/>
    </row>
    <row r="944" customFormat="false" ht="13.8" hidden="false" customHeight="false" outlineLevel="0" collapsed="false">
      <c r="XFD944" s="47"/>
    </row>
    <row r="945" customFormat="false" ht="13.8" hidden="false" customHeight="false" outlineLevel="0" collapsed="false">
      <c r="XFD945" s="47"/>
    </row>
    <row r="946" customFormat="false" ht="13.8" hidden="false" customHeight="false" outlineLevel="0" collapsed="false">
      <c r="XFD946" s="47"/>
    </row>
    <row r="947" customFormat="false" ht="13.8" hidden="false" customHeight="false" outlineLevel="0" collapsed="false">
      <c r="XFD947" s="47"/>
    </row>
    <row r="948" customFormat="false" ht="13.8" hidden="false" customHeight="false" outlineLevel="0" collapsed="false">
      <c r="XFD948" s="47"/>
    </row>
    <row r="949" customFormat="false" ht="13.8" hidden="false" customHeight="false" outlineLevel="0" collapsed="false">
      <c r="XFD949" s="47"/>
    </row>
    <row r="950" customFormat="false" ht="13.8" hidden="false" customHeight="false" outlineLevel="0" collapsed="false">
      <c r="XFD950" s="47"/>
    </row>
    <row r="951" customFormat="false" ht="13.8" hidden="false" customHeight="false" outlineLevel="0" collapsed="false">
      <c r="XFD951" s="47"/>
    </row>
    <row r="952" customFormat="false" ht="13.8" hidden="false" customHeight="false" outlineLevel="0" collapsed="false">
      <c r="XFD952" s="47"/>
    </row>
    <row r="953" customFormat="false" ht="13.8" hidden="false" customHeight="false" outlineLevel="0" collapsed="false">
      <c r="XFD953" s="47"/>
    </row>
    <row r="954" customFormat="false" ht="13.8" hidden="false" customHeight="false" outlineLevel="0" collapsed="false">
      <c r="XFD954" s="47"/>
    </row>
    <row r="955" customFormat="false" ht="13.8" hidden="false" customHeight="false" outlineLevel="0" collapsed="false">
      <c r="XFD955" s="47"/>
    </row>
    <row r="956" customFormat="false" ht="13.8" hidden="false" customHeight="false" outlineLevel="0" collapsed="false">
      <c r="XFD956" s="47"/>
    </row>
    <row r="957" customFormat="false" ht="13.8" hidden="false" customHeight="false" outlineLevel="0" collapsed="false">
      <c r="XFD957" s="47"/>
    </row>
    <row r="958" customFormat="false" ht="13.8" hidden="false" customHeight="false" outlineLevel="0" collapsed="false">
      <c r="XFD958" s="47"/>
    </row>
    <row r="959" customFormat="false" ht="13.8" hidden="false" customHeight="false" outlineLevel="0" collapsed="false">
      <c r="XFD959" s="47"/>
    </row>
    <row r="960" customFormat="false" ht="13.8" hidden="false" customHeight="false" outlineLevel="0" collapsed="false">
      <c r="XFD960" s="47"/>
    </row>
    <row r="961" customFormat="false" ht="13.8" hidden="false" customHeight="false" outlineLevel="0" collapsed="false">
      <c r="XFD961" s="47"/>
    </row>
    <row r="962" customFormat="false" ht="13.8" hidden="false" customHeight="false" outlineLevel="0" collapsed="false">
      <c r="XFD962" s="47"/>
    </row>
    <row r="963" customFormat="false" ht="13.8" hidden="false" customHeight="false" outlineLevel="0" collapsed="false">
      <c r="XFD963" s="47"/>
    </row>
    <row r="964" customFormat="false" ht="13.8" hidden="false" customHeight="false" outlineLevel="0" collapsed="false">
      <c r="XFD964" s="47"/>
    </row>
    <row r="965" customFormat="false" ht="13.8" hidden="false" customHeight="false" outlineLevel="0" collapsed="false">
      <c r="XFD965" s="47"/>
    </row>
    <row r="966" customFormat="false" ht="13.8" hidden="false" customHeight="false" outlineLevel="0" collapsed="false">
      <c r="XFD966" s="47"/>
    </row>
    <row r="967" customFormat="false" ht="13.8" hidden="false" customHeight="false" outlineLevel="0" collapsed="false">
      <c r="XFD967" s="47"/>
    </row>
    <row r="968" customFormat="false" ht="13.8" hidden="false" customHeight="false" outlineLevel="0" collapsed="false">
      <c r="XFD968" s="47"/>
    </row>
    <row r="969" customFormat="false" ht="13.8" hidden="false" customHeight="false" outlineLevel="0" collapsed="false">
      <c r="XFD969" s="47"/>
    </row>
    <row r="970" customFormat="false" ht="13.8" hidden="false" customHeight="false" outlineLevel="0" collapsed="false">
      <c r="XFD970" s="47"/>
    </row>
    <row r="971" customFormat="false" ht="13.8" hidden="false" customHeight="false" outlineLevel="0" collapsed="false">
      <c r="XFD971" s="47"/>
    </row>
    <row r="972" customFormat="false" ht="13.8" hidden="false" customHeight="false" outlineLevel="0" collapsed="false">
      <c r="XFD972" s="47"/>
    </row>
    <row r="973" customFormat="false" ht="13.8" hidden="false" customHeight="false" outlineLevel="0" collapsed="false">
      <c r="XFD973" s="47"/>
    </row>
    <row r="974" customFormat="false" ht="13.8" hidden="false" customHeight="false" outlineLevel="0" collapsed="false">
      <c r="XFD974" s="47"/>
    </row>
    <row r="975" customFormat="false" ht="13.8" hidden="false" customHeight="false" outlineLevel="0" collapsed="false">
      <c r="XFD975" s="47"/>
    </row>
    <row r="976" customFormat="false" ht="13.8" hidden="false" customHeight="false" outlineLevel="0" collapsed="false">
      <c r="XFD976" s="47"/>
    </row>
    <row r="977" customFormat="false" ht="13.8" hidden="false" customHeight="false" outlineLevel="0" collapsed="false">
      <c r="XFD977" s="47"/>
    </row>
    <row r="978" customFormat="false" ht="13.8" hidden="false" customHeight="false" outlineLevel="0" collapsed="false">
      <c r="XFD978" s="47"/>
    </row>
    <row r="979" customFormat="false" ht="13.8" hidden="false" customHeight="false" outlineLevel="0" collapsed="false">
      <c r="XFD979" s="47"/>
    </row>
    <row r="980" customFormat="false" ht="13.8" hidden="false" customHeight="false" outlineLevel="0" collapsed="false">
      <c r="XFD980" s="47"/>
    </row>
    <row r="981" customFormat="false" ht="13.8" hidden="false" customHeight="false" outlineLevel="0" collapsed="false">
      <c r="XFD981" s="47"/>
    </row>
    <row r="982" customFormat="false" ht="13.8" hidden="false" customHeight="false" outlineLevel="0" collapsed="false">
      <c r="XFD982" s="47"/>
    </row>
    <row r="983" customFormat="false" ht="13.8" hidden="false" customHeight="false" outlineLevel="0" collapsed="false">
      <c r="XFD983" s="47"/>
    </row>
    <row r="984" customFormat="false" ht="13.8" hidden="false" customHeight="false" outlineLevel="0" collapsed="false">
      <c r="XFD984" s="47"/>
    </row>
    <row r="985" customFormat="false" ht="13.8" hidden="false" customHeight="false" outlineLevel="0" collapsed="false">
      <c r="XFD985" s="47"/>
    </row>
    <row r="986" customFormat="false" ht="13.8" hidden="false" customHeight="false" outlineLevel="0" collapsed="false">
      <c r="XFD986" s="47"/>
    </row>
    <row r="987" customFormat="false" ht="13.8" hidden="false" customHeight="false" outlineLevel="0" collapsed="false">
      <c r="XFD987" s="47"/>
    </row>
    <row r="988" customFormat="false" ht="13.8" hidden="false" customHeight="false" outlineLevel="0" collapsed="false">
      <c r="XFD988" s="47"/>
    </row>
    <row r="989" customFormat="false" ht="13.8" hidden="false" customHeight="false" outlineLevel="0" collapsed="false">
      <c r="XFD989" s="47"/>
    </row>
    <row r="990" customFormat="false" ht="13.8" hidden="false" customHeight="false" outlineLevel="0" collapsed="false">
      <c r="XFD990" s="47"/>
    </row>
    <row r="991" customFormat="false" ht="13.8" hidden="false" customHeight="false" outlineLevel="0" collapsed="false">
      <c r="XFD991" s="47"/>
    </row>
    <row r="992" customFormat="false" ht="13.8" hidden="false" customHeight="false" outlineLevel="0" collapsed="false">
      <c r="XFD992" s="47"/>
    </row>
    <row r="993" customFormat="false" ht="13.8" hidden="false" customHeight="false" outlineLevel="0" collapsed="false">
      <c r="XFD993" s="47"/>
    </row>
    <row r="994" customFormat="false" ht="13.8" hidden="false" customHeight="false" outlineLevel="0" collapsed="false">
      <c r="XFD994" s="47"/>
    </row>
    <row r="995" customFormat="false" ht="13.8" hidden="false" customHeight="false" outlineLevel="0" collapsed="false">
      <c r="XFD995" s="47"/>
    </row>
    <row r="996" customFormat="false" ht="13.8" hidden="false" customHeight="false" outlineLevel="0" collapsed="false">
      <c r="XFD996" s="47"/>
    </row>
    <row r="997" customFormat="false" ht="13.8" hidden="false" customHeight="false" outlineLevel="0" collapsed="false">
      <c r="XFD997" s="47"/>
    </row>
    <row r="998" customFormat="false" ht="13.8" hidden="false" customHeight="false" outlineLevel="0" collapsed="false">
      <c r="XFD998" s="47"/>
    </row>
    <row r="999" customFormat="false" ht="13.8" hidden="false" customHeight="false" outlineLevel="0" collapsed="false">
      <c r="XFD999" s="47"/>
    </row>
    <row r="1000" customFormat="false" ht="13.8" hidden="false" customHeight="false" outlineLevel="0" collapsed="false">
      <c r="XFD1000" s="47"/>
    </row>
    <row r="1001" customFormat="false" ht="13.8" hidden="false" customHeight="false" outlineLevel="0" collapsed="false">
      <c r="XFD1001" s="47"/>
    </row>
    <row r="1002" customFormat="false" ht="13.8" hidden="false" customHeight="false" outlineLevel="0" collapsed="false">
      <c r="XFD1002" s="47"/>
    </row>
    <row r="1003" customFormat="false" ht="13.8" hidden="false" customHeight="false" outlineLevel="0" collapsed="false">
      <c r="XFD1003" s="47"/>
    </row>
    <row r="1004" customFormat="false" ht="13.8" hidden="false" customHeight="false" outlineLevel="0" collapsed="false">
      <c r="XFD1004" s="47"/>
    </row>
    <row r="1005" customFormat="false" ht="13.8" hidden="false" customHeight="false" outlineLevel="0" collapsed="false">
      <c r="XFD1005" s="47"/>
    </row>
    <row r="1006" customFormat="false" ht="13.8" hidden="false" customHeight="false" outlineLevel="0" collapsed="false">
      <c r="XFD1006" s="47"/>
    </row>
    <row r="1007" customFormat="false" ht="13.8" hidden="false" customHeight="false" outlineLevel="0" collapsed="false">
      <c r="XFD1007" s="47"/>
    </row>
    <row r="1008" customFormat="false" ht="13.8" hidden="false" customHeight="false" outlineLevel="0" collapsed="false">
      <c r="XFD1008" s="47"/>
    </row>
    <row r="1009" customFormat="false" ht="13.8" hidden="false" customHeight="false" outlineLevel="0" collapsed="false">
      <c r="XFD1009" s="47"/>
    </row>
    <row r="1010" customFormat="false" ht="13.8" hidden="false" customHeight="false" outlineLevel="0" collapsed="false">
      <c r="XFD1010" s="47"/>
    </row>
    <row r="1011" customFormat="false" ht="13.8" hidden="false" customHeight="false" outlineLevel="0" collapsed="false">
      <c r="XFD1011" s="47"/>
    </row>
    <row r="1012" customFormat="false" ht="13.8" hidden="false" customHeight="false" outlineLevel="0" collapsed="false">
      <c r="XFD1012" s="47"/>
    </row>
    <row r="1013" customFormat="false" ht="13.8" hidden="false" customHeight="false" outlineLevel="0" collapsed="false">
      <c r="XFD1013" s="47"/>
    </row>
    <row r="1014" customFormat="false" ht="13.8" hidden="false" customHeight="false" outlineLevel="0" collapsed="false">
      <c r="XFD1014" s="47"/>
    </row>
    <row r="1015" customFormat="false" ht="13.8" hidden="false" customHeight="false" outlineLevel="0" collapsed="false">
      <c r="XFD1015" s="47"/>
    </row>
    <row r="1016" customFormat="false" ht="13.8" hidden="false" customHeight="false" outlineLevel="0" collapsed="false">
      <c r="XFD1016" s="47"/>
    </row>
    <row r="1017" customFormat="false" ht="13.8" hidden="false" customHeight="false" outlineLevel="0" collapsed="false">
      <c r="XFD1017" s="47"/>
    </row>
    <row r="1018" customFormat="false" ht="13.8" hidden="false" customHeight="false" outlineLevel="0" collapsed="false">
      <c r="XFD1018" s="47"/>
    </row>
    <row r="1019" customFormat="false" ht="13.8" hidden="false" customHeight="false" outlineLevel="0" collapsed="false">
      <c r="XFD1019" s="47"/>
    </row>
    <row r="1020" customFormat="false" ht="13.8" hidden="false" customHeight="false" outlineLevel="0" collapsed="false">
      <c r="XFD1020" s="47"/>
    </row>
    <row r="1021" customFormat="false" ht="13.8" hidden="false" customHeight="false" outlineLevel="0" collapsed="false">
      <c r="XFD1021" s="47"/>
    </row>
    <row r="1022" customFormat="false" ht="13.8" hidden="false" customHeight="false" outlineLevel="0" collapsed="false">
      <c r="XFD1022" s="47"/>
    </row>
    <row r="1023" customFormat="false" ht="13.8" hidden="false" customHeight="false" outlineLevel="0" collapsed="false">
      <c r="XFD1023" s="47"/>
    </row>
    <row r="1024" customFormat="false" ht="13.8" hidden="false" customHeight="false" outlineLevel="0" collapsed="false">
      <c r="XFD1024" s="47"/>
    </row>
    <row r="1025" customFormat="false" ht="13.8" hidden="false" customHeight="false" outlineLevel="0" collapsed="false">
      <c r="XFD1025" s="47"/>
    </row>
    <row r="1026" customFormat="false" ht="13.8" hidden="false" customHeight="false" outlineLevel="0" collapsed="false">
      <c r="XFD1026" s="47"/>
    </row>
    <row r="1027" customFormat="false" ht="13.8" hidden="false" customHeight="false" outlineLevel="0" collapsed="false">
      <c r="XFD1027" s="47"/>
    </row>
    <row r="1028" customFormat="false" ht="13.8" hidden="false" customHeight="false" outlineLevel="0" collapsed="false">
      <c r="XFD1028" s="47"/>
    </row>
    <row r="1029" customFormat="false" ht="13.8" hidden="false" customHeight="false" outlineLevel="0" collapsed="false">
      <c r="XFD1029" s="47"/>
    </row>
    <row r="1030" customFormat="false" ht="13.8" hidden="false" customHeight="false" outlineLevel="0" collapsed="false">
      <c r="XFD1030" s="47"/>
    </row>
    <row r="1031" customFormat="false" ht="13.8" hidden="false" customHeight="false" outlineLevel="0" collapsed="false">
      <c r="XFD1031" s="47"/>
    </row>
    <row r="1032" customFormat="false" ht="13.8" hidden="false" customHeight="false" outlineLevel="0" collapsed="false">
      <c r="XFD1032" s="47"/>
    </row>
    <row r="1033" customFormat="false" ht="13.8" hidden="false" customHeight="false" outlineLevel="0" collapsed="false">
      <c r="XFD1033" s="47"/>
    </row>
    <row r="1034" customFormat="false" ht="13.8" hidden="false" customHeight="false" outlineLevel="0" collapsed="false">
      <c r="XFD1034" s="47"/>
    </row>
    <row r="1035" customFormat="false" ht="13.8" hidden="false" customHeight="false" outlineLevel="0" collapsed="false">
      <c r="XFD1035" s="47"/>
    </row>
    <row r="1036" customFormat="false" ht="13.8" hidden="false" customHeight="false" outlineLevel="0" collapsed="false">
      <c r="XFD1036" s="47"/>
    </row>
    <row r="1037" customFormat="false" ht="13.8" hidden="false" customHeight="false" outlineLevel="0" collapsed="false">
      <c r="XFD1037" s="47"/>
    </row>
    <row r="1038" customFormat="false" ht="13.8" hidden="false" customHeight="false" outlineLevel="0" collapsed="false">
      <c r="XFD1038" s="47"/>
    </row>
    <row r="1039" customFormat="false" ht="13.8" hidden="false" customHeight="false" outlineLevel="0" collapsed="false">
      <c r="XFD1039" s="47"/>
    </row>
    <row r="1040" customFormat="false" ht="13.8" hidden="false" customHeight="false" outlineLevel="0" collapsed="false">
      <c r="XFD1040" s="47"/>
    </row>
    <row r="1041" customFormat="false" ht="13.8" hidden="false" customHeight="false" outlineLevel="0" collapsed="false">
      <c r="XFD1041" s="47"/>
    </row>
    <row r="1042" customFormat="false" ht="13.8" hidden="false" customHeight="false" outlineLevel="0" collapsed="false">
      <c r="XFD1042" s="47"/>
    </row>
    <row r="1043" customFormat="false" ht="13.8" hidden="false" customHeight="false" outlineLevel="0" collapsed="false">
      <c r="XFD1043" s="47"/>
    </row>
    <row r="1044" customFormat="false" ht="13.8" hidden="false" customHeight="false" outlineLevel="0" collapsed="false">
      <c r="XFD1044" s="47"/>
    </row>
    <row r="1045" customFormat="false" ht="13.8" hidden="false" customHeight="false" outlineLevel="0" collapsed="false">
      <c r="XFD1045" s="47"/>
    </row>
    <row r="1046" customFormat="false" ht="13.8" hidden="false" customHeight="false" outlineLevel="0" collapsed="false">
      <c r="XFD1046" s="47"/>
    </row>
    <row r="1047" customFormat="false" ht="13.8" hidden="false" customHeight="false" outlineLevel="0" collapsed="false">
      <c r="XFD1047" s="47"/>
    </row>
    <row r="1048" customFormat="false" ht="13.8" hidden="false" customHeight="false" outlineLevel="0" collapsed="false">
      <c r="XFD1048" s="47"/>
    </row>
    <row r="1049" customFormat="false" ht="13.8" hidden="false" customHeight="false" outlineLevel="0" collapsed="false">
      <c r="XFD1049" s="47"/>
    </row>
    <row r="1050" customFormat="false" ht="13.8" hidden="false" customHeight="false" outlineLevel="0" collapsed="false">
      <c r="XFD1050" s="47"/>
    </row>
    <row r="1051" customFormat="false" ht="13.8" hidden="false" customHeight="false" outlineLevel="0" collapsed="false">
      <c r="XFD1051" s="47"/>
    </row>
    <row r="1052" customFormat="false" ht="13.8" hidden="false" customHeight="false" outlineLevel="0" collapsed="false">
      <c r="XFD1052" s="47"/>
    </row>
    <row r="1053" customFormat="false" ht="13.8" hidden="false" customHeight="false" outlineLevel="0" collapsed="false">
      <c r="XFD1053" s="47"/>
    </row>
    <row r="1054" customFormat="false" ht="13.8" hidden="false" customHeight="false" outlineLevel="0" collapsed="false">
      <c r="XFD1054" s="47"/>
    </row>
    <row r="1055" customFormat="false" ht="13.8" hidden="false" customHeight="false" outlineLevel="0" collapsed="false">
      <c r="XFD1055" s="47"/>
    </row>
    <row r="1056" customFormat="false" ht="13.8" hidden="false" customHeight="false" outlineLevel="0" collapsed="false">
      <c r="XFD1056" s="47"/>
    </row>
    <row r="1057" customFormat="false" ht="13.8" hidden="false" customHeight="false" outlineLevel="0" collapsed="false">
      <c r="XFD1057" s="47"/>
    </row>
    <row r="1058" customFormat="false" ht="13.8" hidden="false" customHeight="false" outlineLevel="0" collapsed="false">
      <c r="XFD1058" s="47"/>
    </row>
    <row r="1059" customFormat="false" ht="13.8" hidden="false" customHeight="false" outlineLevel="0" collapsed="false">
      <c r="XFD1059" s="47"/>
    </row>
    <row r="1060" customFormat="false" ht="13.8" hidden="false" customHeight="false" outlineLevel="0" collapsed="false">
      <c r="XFD1060" s="47"/>
    </row>
    <row r="1061" customFormat="false" ht="13.8" hidden="false" customHeight="false" outlineLevel="0" collapsed="false">
      <c r="XFD1061" s="47"/>
    </row>
    <row r="1062" customFormat="false" ht="13.8" hidden="false" customHeight="false" outlineLevel="0" collapsed="false">
      <c r="XFD1062" s="47"/>
    </row>
    <row r="1063" customFormat="false" ht="13.8" hidden="false" customHeight="false" outlineLevel="0" collapsed="false">
      <c r="XFD1063" s="47"/>
    </row>
    <row r="1064" customFormat="false" ht="13.8" hidden="false" customHeight="false" outlineLevel="0" collapsed="false">
      <c r="XFD1064" s="47"/>
    </row>
    <row r="1065" customFormat="false" ht="13.8" hidden="false" customHeight="false" outlineLevel="0" collapsed="false">
      <c r="XFD1065" s="47"/>
    </row>
    <row r="1066" customFormat="false" ht="13.8" hidden="false" customHeight="false" outlineLevel="0" collapsed="false">
      <c r="XFD1066" s="47"/>
    </row>
    <row r="1067" customFormat="false" ht="13.8" hidden="false" customHeight="false" outlineLevel="0" collapsed="false">
      <c r="XFD1067" s="47"/>
    </row>
    <row r="1068" customFormat="false" ht="13.8" hidden="false" customHeight="false" outlineLevel="0" collapsed="false">
      <c r="XFD1068" s="47"/>
    </row>
    <row r="1069" customFormat="false" ht="13.8" hidden="false" customHeight="false" outlineLevel="0" collapsed="false">
      <c r="XFD1069" s="47"/>
    </row>
    <row r="1070" customFormat="false" ht="13.8" hidden="false" customHeight="false" outlineLevel="0" collapsed="false">
      <c r="XFD1070" s="47"/>
    </row>
    <row r="1071" customFormat="false" ht="13.8" hidden="false" customHeight="false" outlineLevel="0" collapsed="false">
      <c r="XFD1071" s="47"/>
    </row>
    <row r="1072" customFormat="false" ht="13.8" hidden="false" customHeight="false" outlineLevel="0" collapsed="false">
      <c r="XFD1072" s="47"/>
    </row>
    <row r="1073" customFormat="false" ht="13.8" hidden="false" customHeight="false" outlineLevel="0" collapsed="false">
      <c r="XFD1073" s="47"/>
    </row>
    <row r="1074" customFormat="false" ht="13.8" hidden="false" customHeight="false" outlineLevel="0" collapsed="false">
      <c r="XFD1074" s="47"/>
    </row>
    <row r="1075" customFormat="false" ht="13.8" hidden="false" customHeight="false" outlineLevel="0" collapsed="false">
      <c r="XFD1075" s="47"/>
    </row>
    <row r="1076" customFormat="false" ht="13.8" hidden="false" customHeight="false" outlineLevel="0" collapsed="false">
      <c r="XFD1076" s="47"/>
    </row>
    <row r="1077" customFormat="false" ht="13.8" hidden="false" customHeight="false" outlineLevel="0" collapsed="false">
      <c r="XFD1077" s="47"/>
    </row>
    <row r="1078" customFormat="false" ht="13.8" hidden="false" customHeight="false" outlineLevel="0" collapsed="false">
      <c r="XFD1078" s="47"/>
    </row>
    <row r="1079" customFormat="false" ht="13.8" hidden="false" customHeight="false" outlineLevel="0" collapsed="false">
      <c r="XFD1079" s="47"/>
    </row>
    <row r="1080" customFormat="false" ht="13.8" hidden="false" customHeight="false" outlineLevel="0" collapsed="false">
      <c r="XFD1080" s="47"/>
    </row>
    <row r="1081" customFormat="false" ht="13.8" hidden="false" customHeight="false" outlineLevel="0" collapsed="false">
      <c r="XFD1081" s="47"/>
    </row>
    <row r="1082" customFormat="false" ht="13.8" hidden="false" customHeight="false" outlineLevel="0" collapsed="false">
      <c r="XFD1082" s="47"/>
    </row>
    <row r="1083" customFormat="false" ht="13.8" hidden="false" customHeight="false" outlineLevel="0" collapsed="false">
      <c r="XFD1083" s="47"/>
    </row>
    <row r="1084" customFormat="false" ht="13.8" hidden="false" customHeight="false" outlineLevel="0" collapsed="false">
      <c r="XFD1084" s="47"/>
    </row>
    <row r="1085" customFormat="false" ht="13.8" hidden="false" customHeight="false" outlineLevel="0" collapsed="false">
      <c r="XFD1085" s="47"/>
    </row>
    <row r="1086" customFormat="false" ht="13.8" hidden="false" customHeight="false" outlineLevel="0" collapsed="false">
      <c r="XFD1086" s="47"/>
    </row>
    <row r="1087" customFormat="false" ht="13.8" hidden="false" customHeight="false" outlineLevel="0" collapsed="false">
      <c r="XFD1087" s="47"/>
    </row>
    <row r="1088" customFormat="false" ht="13.8" hidden="false" customHeight="false" outlineLevel="0" collapsed="false">
      <c r="XFD1088" s="47"/>
    </row>
    <row r="1089" customFormat="false" ht="13.8" hidden="false" customHeight="false" outlineLevel="0" collapsed="false">
      <c r="XFD1089" s="47"/>
    </row>
    <row r="1090" customFormat="false" ht="13.8" hidden="false" customHeight="false" outlineLevel="0" collapsed="false">
      <c r="XFD1090" s="47"/>
    </row>
    <row r="1091" customFormat="false" ht="13.8" hidden="false" customHeight="false" outlineLevel="0" collapsed="false">
      <c r="XFD1091" s="47"/>
    </row>
    <row r="1092" customFormat="false" ht="13.8" hidden="false" customHeight="false" outlineLevel="0" collapsed="false">
      <c r="XFD1092" s="47"/>
    </row>
    <row r="1093" customFormat="false" ht="13.8" hidden="false" customHeight="false" outlineLevel="0" collapsed="false">
      <c r="XFD1093" s="47"/>
    </row>
    <row r="1094" customFormat="false" ht="13.8" hidden="false" customHeight="false" outlineLevel="0" collapsed="false">
      <c r="XFD1094" s="47"/>
    </row>
    <row r="1095" customFormat="false" ht="13.8" hidden="false" customHeight="false" outlineLevel="0" collapsed="false">
      <c r="XFD1095" s="47"/>
    </row>
    <row r="1096" customFormat="false" ht="13.8" hidden="false" customHeight="false" outlineLevel="0" collapsed="false">
      <c r="XFD1096" s="47"/>
    </row>
    <row r="1097" customFormat="false" ht="13.8" hidden="false" customHeight="false" outlineLevel="0" collapsed="false">
      <c r="XFD1097" s="47"/>
    </row>
    <row r="1098" customFormat="false" ht="13.8" hidden="false" customHeight="false" outlineLevel="0" collapsed="false">
      <c r="XFD1098" s="47"/>
    </row>
    <row r="1099" customFormat="false" ht="13.8" hidden="false" customHeight="false" outlineLevel="0" collapsed="false">
      <c r="XFD1099" s="47"/>
    </row>
    <row r="1100" customFormat="false" ht="13.8" hidden="false" customHeight="false" outlineLevel="0" collapsed="false">
      <c r="XFD1100" s="47"/>
    </row>
    <row r="1101" customFormat="false" ht="13.8" hidden="false" customHeight="false" outlineLevel="0" collapsed="false">
      <c r="XFD1101" s="47"/>
    </row>
    <row r="1102" customFormat="false" ht="13.8" hidden="false" customHeight="false" outlineLevel="0" collapsed="false">
      <c r="XFD1102" s="47"/>
    </row>
    <row r="1103" customFormat="false" ht="13.8" hidden="false" customHeight="false" outlineLevel="0" collapsed="false">
      <c r="XFD1103" s="47"/>
    </row>
    <row r="1104" customFormat="false" ht="13.8" hidden="false" customHeight="false" outlineLevel="0" collapsed="false">
      <c r="XFD1104" s="47"/>
    </row>
    <row r="1105" customFormat="false" ht="13.8" hidden="false" customHeight="false" outlineLevel="0" collapsed="false">
      <c r="XFD1105" s="47"/>
    </row>
    <row r="1106" customFormat="false" ht="13.8" hidden="false" customHeight="false" outlineLevel="0" collapsed="false">
      <c r="XFD1106" s="47"/>
    </row>
    <row r="1107" customFormat="false" ht="13.8" hidden="false" customHeight="false" outlineLevel="0" collapsed="false">
      <c r="XFD1107" s="47"/>
    </row>
    <row r="1108" customFormat="false" ht="13.8" hidden="false" customHeight="false" outlineLevel="0" collapsed="false">
      <c r="XFD1108" s="47"/>
    </row>
    <row r="1109" customFormat="false" ht="13.8" hidden="false" customHeight="false" outlineLevel="0" collapsed="false">
      <c r="XFD1109" s="47"/>
    </row>
    <row r="1110" customFormat="false" ht="13.8" hidden="false" customHeight="false" outlineLevel="0" collapsed="false">
      <c r="XFD1110" s="47"/>
    </row>
    <row r="1111" customFormat="false" ht="13.8" hidden="false" customHeight="false" outlineLevel="0" collapsed="false">
      <c r="XFD1111" s="47"/>
    </row>
    <row r="1112" customFormat="false" ht="13.8" hidden="false" customHeight="false" outlineLevel="0" collapsed="false">
      <c r="XFD1112" s="47"/>
    </row>
    <row r="1113" customFormat="false" ht="13.8" hidden="false" customHeight="false" outlineLevel="0" collapsed="false">
      <c r="XFD1113" s="47"/>
    </row>
    <row r="1114" customFormat="false" ht="13.8" hidden="false" customHeight="false" outlineLevel="0" collapsed="false">
      <c r="XFD1114" s="47"/>
    </row>
    <row r="1115" customFormat="false" ht="13.8" hidden="false" customHeight="false" outlineLevel="0" collapsed="false">
      <c r="XFD1115" s="47"/>
    </row>
    <row r="1116" customFormat="false" ht="13.8" hidden="false" customHeight="false" outlineLevel="0" collapsed="false">
      <c r="XFD1116" s="47"/>
    </row>
    <row r="1117" customFormat="false" ht="13.8" hidden="false" customHeight="false" outlineLevel="0" collapsed="false">
      <c r="XFD1117" s="47"/>
    </row>
    <row r="1118" customFormat="false" ht="13.8" hidden="false" customHeight="false" outlineLevel="0" collapsed="false">
      <c r="XFD1118" s="47"/>
    </row>
    <row r="1119" customFormat="false" ht="13.8" hidden="false" customHeight="false" outlineLevel="0" collapsed="false">
      <c r="XFD1119" s="47"/>
    </row>
    <row r="1120" customFormat="false" ht="13.8" hidden="false" customHeight="false" outlineLevel="0" collapsed="false">
      <c r="XFD1120" s="47"/>
    </row>
    <row r="1121" customFormat="false" ht="13.8" hidden="false" customHeight="false" outlineLevel="0" collapsed="false">
      <c r="XFD1121" s="47"/>
    </row>
    <row r="1122" customFormat="false" ht="13.8" hidden="false" customHeight="false" outlineLevel="0" collapsed="false">
      <c r="XFD1122" s="47"/>
    </row>
    <row r="1123" customFormat="false" ht="13.8" hidden="false" customHeight="false" outlineLevel="0" collapsed="false">
      <c r="XFD1123" s="47"/>
    </row>
    <row r="1124" customFormat="false" ht="13.8" hidden="false" customHeight="false" outlineLevel="0" collapsed="false">
      <c r="XFD1124" s="47"/>
    </row>
    <row r="1125" customFormat="false" ht="13.8" hidden="false" customHeight="false" outlineLevel="0" collapsed="false">
      <c r="XFD1125" s="47"/>
    </row>
    <row r="1126" customFormat="false" ht="13.8" hidden="false" customHeight="false" outlineLevel="0" collapsed="false">
      <c r="XFD1126" s="47"/>
    </row>
    <row r="1127" customFormat="false" ht="13.8" hidden="false" customHeight="false" outlineLevel="0" collapsed="false">
      <c r="XFD1127" s="47"/>
    </row>
    <row r="1128" customFormat="false" ht="13.8" hidden="false" customHeight="false" outlineLevel="0" collapsed="false">
      <c r="XFD1128" s="47"/>
    </row>
    <row r="1129" customFormat="false" ht="13.8" hidden="false" customHeight="false" outlineLevel="0" collapsed="false">
      <c r="XFD1129" s="47"/>
    </row>
    <row r="1130" customFormat="false" ht="13.8" hidden="false" customHeight="false" outlineLevel="0" collapsed="false">
      <c r="XFD1130" s="47"/>
    </row>
    <row r="1131" customFormat="false" ht="13.8" hidden="false" customHeight="false" outlineLevel="0" collapsed="false">
      <c r="XFD1131" s="47"/>
    </row>
    <row r="1132" customFormat="false" ht="13.8" hidden="false" customHeight="false" outlineLevel="0" collapsed="false">
      <c r="XFD1132" s="47"/>
    </row>
    <row r="1133" customFormat="false" ht="13.8" hidden="false" customHeight="false" outlineLevel="0" collapsed="false">
      <c r="XFD1133" s="47"/>
    </row>
    <row r="1134" customFormat="false" ht="13.8" hidden="false" customHeight="false" outlineLevel="0" collapsed="false">
      <c r="XFD1134" s="47"/>
    </row>
    <row r="1135" customFormat="false" ht="13.8" hidden="false" customHeight="false" outlineLevel="0" collapsed="false">
      <c r="XFD1135" s="47"/>
    </row>
    <row r="1136" customFormat="false" ht="13.8" hidden="false" customHeight="false" outlineLevel="0" collapsed="false">
      <c r="XFD1136" s="47"/>
    </row>
    <row r="1137" customFormat="false" ht="13.8" hidden="false" customHeight="false" outlineLevel="0" collapsed="false">
      <c r="XFD1137" s="47"/>
    </row>
    <row r="1138" customFormat="false" ht="13.8" hidden="false" customHeight="false" outlineLevel="0" collapsed="false">
      <c r="XFD1138" s="47"/>
    </row>
    <row r="1139" customFormat="false" ht="13.8" hidden="false" customHeight="false" outlineLevel="0" collapsed="false">
      <c r="XFD1139" s="47"/>
    </row>
    <row r="1140" customFormat="false" ht="13.8" hidden="false" customHeight="false" outlineLevel="0" collapsed="false">
      <c r="XFD1140" s="47"/>
    </row>
    <row r="1141" customFormat="false" ht="13.8" hidden="false" customHeight="false" outlineLevel="0" collapsed="false">
      <c r="XFD1141" s="47"/>
    </row>
    <row r="1142" customFormat="false" ht="13.8" hidden="false" customHeight="false" outlineLevel="0" collapsed="false">
      <c r="XFD1142" s="47"/>
    </row>
    <row r="1143" customFormat="false" ht="13.8" hidden="false" customHeight="false" outlineLevel="0" collapsed="false">
      <c r="XFD1143" s="47"/>
    </row>
    <row r="1144" customFormat="false" ht="13.8" hidden="false" customHeight="false" outlineLevel="0" collapsed="false">
      <c r="XFD1144" s="47"/>
    </row>
    <row r="1145" customFormat="false" ht="13.8" hidden="false" customHeight="false" outlineLevel="0" collapsed="false">
      <c r="XFD1145" s="47"/>
    </row>
    <row r="1146" customFormat="false" ht="13.8" hidden="false" customHeight="false" outlineLevel="0" collapsed="false">
      <c r="XFD1146" s="47"/>
    </row>
    <row r="1147" customFormat="false" ht="13.8" hidden="false" customHeight="false" outlineLevel="0" collapsed="false">
      <c r="XFD1147" s="47"/>
    </row>
    <row r="1148" customFormat="false" ht="13.8" hidden="false" customHeight="false" outlineLevel="0" collapsed="false">
      <c r="XFD1148" s="47"/>
    </row>
    <row r="1149" customFormat="false" ht="13.8" hidden="false" customHeight="false" outlineLevel="0" collapsed="false">
      <c r="XFD1149" s="47"/>
    </row>
    <row r="1150" customFormat="false" ht="13.8" hidden="false" customHeight="false" outlineLevel="0" collapsed="false">
      <c r="XFD1150" s="47"/>
    </row>
    <row r="1151" customFormat="false" ht="13.8" hidden="false" customHeight="false" outlineLevel="0" collapsed="false">
      <c r="XFD1151" s="47"/>
    </row>
    <row r="1152" customFormat="false" ht="13.8" hidden="false" customHeight="false" outlineLevel="0" collapsed="false">
      <c r="XFD1152" s="47"/>
    </row>
    <row r="1153" customFormat="false" ht="13.8" hidden="false" customHeight="false" outlineLevel="0" collapsed="false">
      <c r="XFD1153" s="47"/>
    </row>
    <row r="1154" customFormat="false" ht="13.8" hidden="false" customHeight="false" outlineLevel="0" collapsed="false">
      <c r="XFD1154" s="47"/>
    </row>
    <row r="1155" customFormat="false" ht="13.8" hidden="false" customHeight="false" outlineLevel="0" collapsed="false">
      <c r="XFD1155" s="47"/>
    </row>
    <row r="1156" customFormat="false" ht="13.8" hidden="false" customHeight="false" outlineLevel="0" collapsed="false">
      <c r="XFD1156" s="47"/>
    </row>
    <row r="1157" customFormat="false" ht="13.8" hidden="false" customHeight="false" outlineLevel="0" collapsed="false">
      <c r="XFD1157" s="47"/>
    </row>
    <row r="1158" customFormat="false" ht="13.8" hidden="false" customHeight="false" outlineLevel="0" collapsed="false">
      <c r="XFD1158" s="47"/>
    </row>
    <row r="1159" customFormat="false" ht="13.8" hidden="false" customHeight="false" outlineLevel="0" collapsed="false">
      <c r="XFD1159" s="47"/>
    </row>
    <row r="1160" customFormat="false" ht="13.8" hidden="false" customHeight="false" outlineLevel="0" collapsed="false">
      <c r="XFD1160" s="47"/>
    </row>
    <row r="1161" customFormat="false" ht="13.8" hidden="false" customHeight="false" outlineLevel="0" collapsed="false">
      <c r="XFD1161" s="47"/>
    </row>
    <row r="1162" customFormat="false" ht="13.8" hidden="false" customHeight="false" outlineLevel="0" collapsed="false">
      <c r="XFD1162" s="47"/>
    </row>
    <row r="1163" customFormat="false" ht="13.8" hidden="false" customHeight="false" outlineLevel="0" collapsed="false">
      <c r="XFD1163" s="47"/>
    </row>
    <row r="1164" customFormat="false" ht="13.8" hidden="false" customHeight="false" outlineLevel="0" collapsed="false">
      <c r="XFD1164" s="47"/>
    </row>
    <row r="1165" customFormat="false" ht="13.8" hidden="false" customHeight="false" outlineLevel="0" collapsed="false">
      <c r="XFD1165" s="47"/>
    </row>
    <row r="1166" customFormat="false" ht="13.8" hidden="false" customHeight="false" outlineLevel="0" collapsed="false">
      <c r="XFD1166" s="47"/>
    </row>
    <row r="1167" customFormat="false" ht="13.8" hidden="false" customHeight="false" outlineLevel="0" collapsed="false">
      <c r="XFD1167" s="47"/>
    </row>
    <row r="1168" customFormat="false" ht="13.8" hidden="false" customHeight="false" outlineLevel="0" collapsed="false">
      <c r="XFD1168" s="47"/>
    </row>
    <row r="1169" customFormat="false" ht="13.8" hidden="false" customHeight="false" outlineLevel="0" collapsed="false">
      <c r="XFD1169" s="47"/>
    </row>
    <row r="1170" customFormat="false" ht="13.8" hidden="false" customHeight="false" outlineLevel="0" collapsed="false">
      <c r="XFD1170" s="47"/>
    </row>
    <row r="1171" customFormat="false" ht="13.8" hidden="false" customHeight="false" outlineLevel="0" collapsed="false">
      <c r="XFD1171" s="47"/>
    </row>
    <row r="1172" customFormat="false" ht="13.8" hidden="false" customHeight="false" outlineLevel="0" collapsed="false">
      <c r="XFD1172" s="47"/>
    </row>
    <row r="1173" customFormat="false" ht="13.8" hidden="false" customHeight="false" outlineLevel="0" collapsed="false">
      <c r="XFD1173" s="47"/>
    </row>
    <row r="1174" customFormat="false" ht="13.8" hidden="false" customHeight="false" outlineLevel="0" collapsed="false">
      <c r="XFD1174" s="47"/>
    </row>
    <row r="1175" customFormat="false" ht="13.8" hidden="false" customHeight="false" outlineLevel="0" collapsed="false">
      <c r="XFD1175" s="47"/>
    </row>
    <row r="1176" customFormat="false" ht="13.8" hidden="false" customHeight="false" outlineLevel="0" collapsed="false">
      <c r="XFD1176" s="47"/>
    </row>
    <row r="1177" customFormat="false" ht="13.8" hidden="false" customHeight="false" outlineLevel="0" collapsed="false">
      <c r="XFD1177" s="47"/>
    </row>
    <row r="1178" customFormat="false" ht="13.8" hidden="false" customHeight="false" outlineLevel="0" collapsed="false">
      <c r="XFD1178" s="47"/>
    </row>
    <row r="1179" customFormat="false" ht="13.8" hidden="false" customHeight="false" outlineLevel="0" collapsed="false">
      <c r="XFD1179" s="47"/>
    </row>
    <row r="1180" customFormat="false" ht="13.8" hidden="false" customHeight="false" outlineLevel="0" collapsed="false">
      <c r="XFD1180" s="47"/>
    </row>
    <row r="1181" customFormat="false" ht="13.8" hidden="false" customHeight="false" outlineLevel="0" collapsed="false">
      <c r="XFD1181" s="47"/>
    </row>
    <row r="1182" customFormat="false" ht="13.8" hidden="false" customHeight="false" outlineLevel="0" collapsed="false">
      <c r="XFD1182" s="47"/>
    </row>
    <row r="1183" customFormat="false" ht="13.8" hidden="false" customHeight="false" outlineLevel="0" collapsed="false">
      <c r="XFD1183" s="47"/>
    </row>
    <row r="1184" customFormat="false" ht="13.8" hidden="false" customHeight="false" outlineLevel="0" collapsed="false">
      <c r="XFD1184" s="47"/>
    </row>
    <row r="1185" customFormat="false" ht="13.8" hidden="false" customHeight="false" outlineLevel="0" collapsed="false">
      <c r="XFD1185" s="47"/>
    </row>
    <row r="1186" customFormat="false" ht="13.8" hidden="false" customHeight="false" outlineLevel="0" collapsed="false">
      <c r="XFD1186" s="47"/>
    </row>
    <row r="1187" customFormat="false" ht="13.8" hidden="false" customHeight="false" outlineLevel="0" collapsed="false">
      <c r="XFD1187" s="47"/>
    </row>
    <row r="1188" customFormat="false" ht="13.8" hidden="false" customHeight="false" outlineLevel="0" collapsed="false">
      <c r="XFD1188" s="47"/>
    </row>
    <row r="1189" customFormat="false" ht="13.8" hidden="false" customHeight="false" outlineLevel="0" collapsed="false">
      <c r="XFD1189" s="47"/>
    </row>
    <row r="1190" customFormat="false" ht="13.8" hidden="false" customHeight="false" outlineLevel="0" collapsed="false">
      <c r="XFD1190" s="47"/>
    </row>
    <row r="1191" customFormat="false" ht="13.8" hidden="false" customHeight="false" outlineLevel="0" collapsed="false">
      <c r="XFD1191" s="47"/>
    </row>
    <row r="1192" customFormat="false" ht="13.8" hidden="false" customHeight="false" outlineLevel="0" collapsed="false">
      <c r="XFD1192" s="47"/>
    </row>
    <row r="1193" customFormat="false" ht="13.8" hidden="false" customHeight="false" outlineLevel="0" collapsed="false">
      <c r="XFD1193" s="47"/>
    </row>
    <row r="1194" customFormat="false" ht="13.8" hidden="false" customHeight="false" outlineLevel="0" collapsed="false">
      <c r="XFD1194" s="47"/>
    </row>
    <row r="1195" customFormat="false" ht="13.8" hidden="false" customHeight="false" outlineLevel="0" collapsed="false">
      <c r="XFD1195" s="47"/>
    </row>
    <row r="1196" customFormat="false" ht="13.8" hidden="false" customHeight="false" outlineLevel="0" collapsed="false">
      <c r="XFD1196" s="47"/>
    </row>
    <row r="1197" customFormat="false" ht="13.8" hidden="false" customHeight="false" outlineLevel="0" collapsed="false">
      <c r="XFD1197" s="47"/>
    </row>
    <row r="1198" customFormat="false" ht="13.8" hidden="false" customHeight="false" outlineLevel="0" collapsed="false">
      <c r="XFD1198" s="47"/>
    </row>
    <row r="1199" customFormat="false" ht="13.8" hidden="false" customHeight="false" outlineLevel="0" collapsed="false">
      <c r="XFD1199" s="47"/>
    </row>
    <row r="1200" customFormat="false" ht="13.8" hidden="false" customHeight="false" outlineLevel="0" collapsed="false">
      <c r="XFD1200" s="47"/>
    </row>
    <row r="1201" customFormat="false" ht="13.8" hidden="false" customHeight="false" outlineLevel="0" collapsed="false">
      <c r="XFD1201" s="47"/>
    </row>
    <row r="1202" customFormat="false" ht="13.8" hidden="false" customHeight="false" outlineLevel="0" collapsed="false">
      <c r="XFD1202" s="47"/>
    </row>
    <row r="1203" customFormat="false" ht="13.8" hidden="false" customHeight="false" outlineLevel="0" collapsed="false">
      <c r="XFD1203" s="47"/>
    </row>
    <row r="1204" customFormat="false" ht="13.8" hidden="false" customHeight="false" outlineLevel="0" collapsed="false">
      <c r="XFD1204" s="47"/>
    </row>
    <row r="1205" customFormat="false" ht="13.8" hidden="false" customHeight="false" outlineLevel="0" collapsed="false">
      <c r="XFD1205" s="47"/>
    </row>
    <row r="1206" customFormat="false" ht="13.8" hidden="false" customHeight="false" outlineLevel="0" collapsed="false">
      <c r="XFD1206" s="47"/>
    </row>
    <row r="1207" customFormat="false" ht="13.8" hidden="false" customHeight="false" outlineLevel="0" collapsed="false">
      <c r="XFD1207" s="47"/>
    </row>
    <row r="1208" customFormat="false" ht="13.8" hidden="false" customHeight="false" outlineLevel="0" collapsed="false">
      <c r="XFD1208" s="47"/>
    </row>
    <row r="1209" customFormat="false" ht="13.8" hidden="false" customHeight="false" outlineLevel="0" collapsed="false">
      <c r="XFD1209" s="47"/>
    </row>
    <row r="1210" customFormat="false" ht="13.8" hidden="false" customHeight="false" outlineLevel="0" collapsed="false">
      <c r="XFD1210" s="47"/>
    </row>
    <row r="1211" customFormat="false" ht="13.8" hidden="false" customHeight="false" outlineLevel="0" collapsed="false">
      <c r="XFD1211" s="47"/>
    </row>
    <row r="1212" customFormat="false" ht="13.8" hidden="false" customHeight="false" outlineLevel="0" collapsed="false">
      <c r="XFD1212" s="47"/>
    </row>
    <row r="1213" customFormat="false" ht="13.8" hidden="false" customHeight="false" outlineLevel="0" collapsed="false">
      <c r="XFD1213" s="47"/>
    </row>
    <row r="1214" customFormat="false" ht="13.8" hidden="false" customHeight="false" outlineLevel="0" collapsed="false">
      <c r="XFD1214" s="47"/>
    </row>
    <row r="1215" customFormat="false" ht="13.8" hidden="false" customHeight="false" outlineLevel="0" collapsed="false">
      <c r="XFD1215" s="47"/>
    </row>
    <row r="1216" customFormat="false" ht="13.8" hidden="false" customHeight="false" outlineLevel="0" collapsed="false">
      <c r="XFD1216" s="47"/>
    </row>
    <row r="1217" customFormat="false" ht="13.8" hidden="false" customHeight="false" outlineLevel="0" collapsed="false">
      <c r="XFD1217" s="47"/>
    </row>
    <row r="1218" customFormat="false" ht="13.8" hidden="false" customHeight="false" outlineLevel="0" collapsed="false">
      <c r="XFD1218" s="47"/>
    </row>
    <row r="1219" customFormat="false" ht="13.8" hidden="false" customHeight="false" outlineLevel="0" collapsed="false">
      <c r="XFD1219" s="47"/>
    </row>
    <row r="1220" customFormat="false" ht="13.8" hidden="false" customHeight="false" outlineLevel="0" collapsed="false">
      <c r="XFD1220" s="47"/>
    </row>
    <row r="1221" customFormat="false" ht="13.8" hidden="false" customHeight="false" outlineLevel="0" collapsed="false">
      <c r="XFD1221" s="47"/>
    </row>
    <row r="1222" customFormat="false" ht="13.8" hidden="false" customHeight="false" outlineLevel="0" collapsed="false">
      <c r="XFD1222" s="47"/>
    </row>
    <row r="1223" customFormat="false" ht="13.8" hidden="false" customHeight="false" outlineLevel="0" collapsed="false">
      <c r="XFD1223" s="47"/>
    </row>
    <row r="1224" customFormat="false" ht="13.8" hidden="false" customHeight="false" outlineLevel="0" collapsed="false">
      <c r="XFD1224" s="47"/>
    </row>
    <row r="1225" customFormat="false" ht="13.8" hidden="false" customHeight="false" outlineLevel="0" collapsed="false">
      <c r="XFD1225" s="47"/>
    </row>
    <row r="1226" customFormat="false" ht="13.8" hidden="false" customHeight="false" outlineLevel="0" collapsed="false">
      <c r="XFD1226" s="47"/>
    </row>
    <row r="1227" customFormat="false" ht="13.8" hidden="false" customHeight="false" outlineLevel="0" collapsed="false">
      <c r="XFD1227" s="47"/>
    </row>
    <row r="1228" customFormat="false" ht="13.8" hidden="false" customHeight="false" outlineLevel="0" collapsed="false">
      <c r="XFD1228" s="47"/>
    </row>
    <row r="1229" customFormat="false" ht="13.8" hidden="false" customHeight="false" outlineLevel="0" collapsed="false">
      <c r="XFD1229" s="47"/>
    </row>
    <row r="1230" customFormat="false" ht="13.8" hidden="false" customHeight="false" outlineLevel="0" collapsed="false">
      <c r="XFD1230" s="47"/>
    </row>
    <row r="1231" customFormat="false" ht="13.8" hidden="false" customHeight="false" outlineLevel="0" collapsed="false">
      <c r="XFD1231" s="47"/>
    </row>
    <row r="1232" customFormat="false" ht="13.8" hidden="false" customHeight="false" outlineLevel="0" collapsed="false">
      <c r="XFD1232" s="47"/>
    </row>
    <row r="1233" customFormat="false" ht="13.8" hidden="false" customHeight="false" outlineLevel="0" collapsed="false">
      <c r="XFD1233" s="47"/>
    </row>
    <row r="1234" customFormat="false" ht="13.8" hidden="false" customHeight="false" outlineLevel="0" collapsed="false">
      <c r="XFD1234" s="47"/>
    </row>
    <row r="1235" customFormat="false" ht="13.8" hidden="false" customHeight="false" outlineLevel="0" collapsed="false">
      <c r="XFD1235" s="47"/>
    </row>
    <row r="1236" customFormat="false" ht="13.8" hidden="false" customHeight="false" outlineLevel="0" collapsed="false">
      <c r="XFD1236" s="47"/>
    </row>
    <row r="1237" customFormat="false" ht="13.8" hidden="false" customHeight="false" outlineLevel="0" collapsed="false">
      <c r="XFD1237" s="47"/>
    </row>
    <row r="1238" customFormat="false" ht="13.8" hidden="false" customHeight="false" outlineLevel="0" collapsed="false">
      <c r="XFD1238" s="47"/>
    </row>
    <row r="1239" customFormat="false" ht="13.8" hidden="false" customHeight="false" outlineLevel="0" collapsed="false">
      <c r="XFD1239" s="47"/>
    </row>
    <row r="1240" customFormat="false" ht="13.8" hidden="false" customHeight="false" outlineLevel="0" collapsed="false">
      <c r="XFD1240" s="47"/>
    </row>
    <row r="1241" customFormat="false" ht="13.8" hidden="false" customHeight="false" outlineLevel="0" collapsed="false">
      <c r="XFD1241" s="47"/>
    </row>
    <row r="1242" customFormat="false" ht="13.8" hidden="false" customHeight="false" outlineLevel="0" collapsed="false">
      <c r="XFD1242" s="47"/>
    </row>
    <row r="1243" customFormat="false" ht="13.8" hidden="false" customHeight="false" outlineLevel="0" collapsed="false">
      <c r="XFD1243" s="47"/>
    </row>
    <row r="1244" customFormat="false" ht="13.8" hidden="false" customHeight="false" outlineLevel="0" collapsed="false">
      <c r="XFD1244" s="47"/>
    </row>
    <row r="1245" customFormat="false" ht="13.8" hidden="false" customHeight="false" outlineLevel="0" collapsed="false">
      <c r="XFD1245" s="47"/>
    </row>
    <row r="1246" customFormat="false" ht="13.8" hidden="false" customHeight="false" outlineLevel="0" collapsed="false">
      <c r="XFD1246" s="47"/>
    </row>
    <row r="1247" customFormat="false" ht="13.8" hidden="false" customHeight="false" outlineLevel="0" collapsed="false">
      <c r="XFD1247" s="47"/>
    </row>
    <row r="1248" customFormat="false" ht="13.8" hidden="false" customHeight="false" outlineLevel="0" collapsed="false">
      <c r="XFD1248" s="47"/>
    </row>
    <row r="1249" customFormat="false" ht="13.8" hidden="false" customHeight="false" outlineLevel="0" collapsed="false">
      <c r="XFD1249" s="47"/>
    </row>
    <row r="1250" customFormat="false" ht="13.8" hidden="false" customHeight="false" outlineLevel="0" collapsed="false">
      <c r="XFD1250" s="47"/>
    </row>
    <row r="1251" customFormat="false" ht="13.8" hidden="false" customHeight="false" outlineLevel="0" collapsed="false">
      <c r="XFD1251" s="47"/>
    </row>
    <row r="1252" customFormat="false" ht="13.8" hidden="false" customHeight="false" outlineLevel="0" collapsed="false">
      <c r="XFD1252" s="47"/>
    </row>
    <row r="1253" customFormat="false" ht="13.8" hidden="false" customHeight="false" outlineLevel="0" collapsed="false">
      <c r="XFD1253" s="47"/>
    </row>
    <row r="1254" customFormat="false" ht="13.8" hidden="false" customHeight="false" outlineLevel="0" collapsed="false">
      <c r="XFD1254" s="47"/>
    </row>
    <row r="1255" customFormat="false" ht="13.8" hidden="false" customHeight="false" outlineLevel="0" collapsed="false">
      <c r="XFD1255" s="47"/>
    </row>
    <row r="1256" customFormat="false" ht="13.8" hidden="false" customHeight="false" outlineLevel="0" collapsed="false">
      <c r="XFD1256" s="47"/>
    </row>
    <row r="1257" customFormat="false" ht="13.8" hidden="false" customHeight="false" outlineLevel="0" collapsed="false">
      <c r="XFD1257" s="47"/>
    </row>
    <row r="1258" customFormat="false" ht="13.8" hidden="false" customHeight="false" outlineLevel="0" collapsed="false">
      <c r="XFD1258" s="47"/>
    </row>
    <row r="1259" customFormat="false" ht="13.8" hidden="false" customHeight="false" outlineLevel="0" collapsed="false">
      <c r="XFD1259" s="47"/>
    </row>
    <row r="1260" customFormat="false" ht="13.8" hidden="false" customHeight="false" outlineLevel="0" collapsed="false">
      <c r="XFD1260" s="47"/>
    </row>
    <row r="1261" customFormat="false" ht="13.8" hidden="false" customHeight="false" outlineLevel="0" collapsed="false">
      <c r="XFD1261" s="47"/>
    </row>
    <row r="1262" customFormat="false" ht="13.8" hidden="false" customHeight="false" outlineLevel="0" collapsed="false">
      <c r="XFD1262" s="47"/>
    </row>
    <row r="1263" customFormat="false" ht="13.8" hidden="false" customHeight="false" outlineLevel="0" collapsed="false">
      <c r="XFD1263" s="47"/>
    </row>
    <row r="1264" customFormat="false" ht="13.8" hidden="false" customHeight="false" outlineLevel="0" collapsed="false">
      <c r="XFD1264" s="47"/>
    </row>
    <row r="1265" customFormat="false" ht="13.8" hidden="false" customHeight="false" outlineLevel="0" collapsed="false">
      <c r="XFD1265" s="47"/>
    </row>
    <row r="1266" customFormat="false" ht="13.8" hidden="false" customHeight="false" outlineLevel="0" collapsed="false">
      <c r="XFD1266" s="47"/>
    </row>
    <row r="1267" customFormat="false" ht="13.8" hidden="false" customHeight="false" outlineLevel="0" collapsed="false">
      <c r="XFD1267" s="47"/>
    </row>
    <row r="1268" customFormat="false" ht="13.8" hidden="false" customHeight="false" outlineLevel="0" collapsed="false">
      <c r="XFD1268" s="47"/>
    </row>
    <row r="1269" customFormat="false" ht="13.8" hidden="false" customHeight="false" outlineLevel="0" collapsed="false">
      <c r="XFD1269" s="47"/>
    </row>
    <row r="1270" customFormat="false" ht="13.8" hidden="false" customHeight="false" outlineLevel="0" collapsed="false">
      <c r="XFD1270" s="47"/>
    </row>
    <row r="1271" customFormat="false" ht="13.8" hidden="false" customHeight="false" outlineLevel="0" collapsed="false">
      <c r="XFD1271" s="47"/>
    </row>
    <row r="1272" customFormat="false" ht="13.8" hidden="false" customHeight="false" outlineLevel="0" collapsed="false">
      <c r="XFD1272" s="47"/>
    </row>
    <row r="1273" customFormat="false" ht="13.8" hidden="false" customHeight="false" outlineLevel="0" collapsed="false">
      <c r="XFD1273" s="47"/>
    </row>
    <row r="1274" customFormat="false" ht="13.8" hidden="false" customHeight="false" outlineLevel="0" collapsed="false">
      <c r="XFD1274" s="47"/>
    </row>
    <row r="1275" customFormat="false" ht="13.8" hidden="false" customHeight="false" outlineLevel="0" collapsed="false">
      <c r="XFD1275" s="47"/>
    </row>
    <row r="1276" customFormat="false" ht="13.8" hidden="false" customHeight="false" outlineLevel="0" collapsed="false">
      <c r="XFD1276" s="47"/>
    </row>
    <row r="1277" customFormat="false" ht="13.8" hidden="false" customHeight="false" outlineLevel="0" collapsed="false">
      <c r="XFD1277" s="47"/>
    </row>
    <row r="1278" customFormat="false" ht="13.8" hidden="false" customHeight="false" outlineLevel="0" collapsed="false">
      <c r="XFD1278" s="47"/>
    </row>
    <row r="1279" customFormat="false" ht="13.8" hidden="false" customHeight="false" outlineLevel="0" collapsed="false">
      <c r="XFD1279" s="47"/>
    </row>
    <row r="1280" customFormat="false" ht="13.8" hidden="false" customHeight="false" outlineLevel="0" collapsed="false">
      <c r="XFD1280" s="47"/>
    </row>
    <row r="1281" customFormat="false" ht="13.8" hidden="false" customHeight="false" outlineLevel="0" collapsed="false">
      <c r="XFD1281" s="47"/>
    </row>
    <row r="1282" customFormat="false" ht="13.8" hidden="false" customHeight="false" outlineLevel="0" collapsed="false">
      <c r="XFD1282" s="47"/>
    </row>
    <row r="1283" customFormat="false" ht="13.8" hidden="false" customHeight="false" outlineLevel="0" collapsed="false">
      <c r="XFD1283" s="47"/>
    </row>
    <row r="1284" customFormat="false" ht="13.8" hidden="false" customHeight="false" outlineLevel="0" collapsed="false">
      <c r="XFD1284" s="47"/>
    </row>
    <row r="1285" customFormat="false" ht="13.8" hidden="false" customHeight="false" outlineLevel="0" collapsed="false">
      <c r="XFD1285" s="47"/>
    </row>
    <row r="1286" customFormat="false" ht="13.8" hidden="false" customHeight="false" outlineLevel="0" collapsed="false">
      <c r="XFD1286" s="47"/>
    </row>
    <row r="1287" customFormat="false" ht="13.8" hidden="false" customHeight="false" outlineLevel="0" collapsed="false">
      <c r="XFD1287" s="47"/>
    </row>
    <row r="1288" customFormat="false" ht="13.8" hidden="false" customHeight="false" outlineLevel="0" collapsed="false">
      <c r="XFD1288" s="47"/>
    </row>
    <row r="1289" customFormat="false" ht="13.8" hidden="false" customHeight="false" outlineLevel="0" collapsed="false">
      <c r="XFD1289" s="47"/>
    </row>
    <row r="1290" customFormat="false" ht="13.8" hidden="false" customHeight="false" outlineLevel="0" collapsed="false">
      <c r="XFD1290" s="47"/>
    </row>
    <row r="1291" customFormat="false" ht="13.8" hidden="false" customHeight="false" outlineLevel="0" collapsed="false">
      <c r="XFD1291" s="47"/>
    </row>
    <row r="1292" customFormat="false" ht="13.8" hidden="false" customHeight="false" outlineLevel="0" collapsed="false">
      <c r="XFD1292" s="47"/>
    </row>
    <row r="1293" customFormat="false" ht="13.8" hidden="false" customHeight="false" outlineLevel="0" collapsed="false">
      <c r="XFD1293" s="47"/>
    </row>
    <row r="1294" customFormat="false" ht="13.8" hidden="false" customHeight="false" outlineLevel="0" collapsed="false">
      <c r="XFD1294" s="47"/>
    </row>
    <row r="1295" customFormat="false" ht="13.8" hidden="false" customHeight="false" outlineLevel="0" collapsed="false">
      <c r="XFD1295" s="47"/>
    </row>
    <row r="1296" customFormat="false" ht="13.8" hidden="false" customHeight="false" outlineLevel="0" collapsed="false">
      <c r="XFD1296" s="47"/>
    </row>
    <row r="1297" customFormat="false" ht="13.8" hidden="false" customHeight="false" outlineLevel="0" collapsed="false">
      <c r="XFD1297" s="47"/>
    </row>
    <row r="1298" customFormat="false" ht="13.8" hidden="false" customHeight="false" outlineLevel="0" collapsed="false">
      <c r="XFD1298" s="47"/>
    </row>
    <row r="1299" customFormat="false" ht="13.8" hidden="false" customHeight="false" outlineLevel="0" collapsed="false">
      <c r="XFD1299" s="47"/>
    </row>
    <row r="1300" customFormat="false" ht="13.8" hidden="false" customHeight="false" outlineLevel="0" collapsed="false">
      <c r="XFD1300" s="47"/>
    </row>
    <row r="1301" customFormat="false" ht="13.8" hidden="false" customHeight="false" outlineLevel="0" collapsed="false">
      <c r="XFD1301" s="47"/>
    </row>
    <row r="1302" customFormat="false" ht="13.8" hidden="false" customHeight="false" outlineLevel="0" collapsed="false">
      <c r="XFD1302" s="47"/>
    </row>
    <row r="1303" customFormat="false" ht="13.8" hidden="false" customHeight="false" outlineLevel="0" collapsed="false">
      <c r="XFD1303" s="47"/>
    </row>
    <row r="1304" customFormat="false" ht="13.8" hidden="false" customHeight="false" outlineLevel="0" collapsed="false">
      <c r="XFD1304" s="47"/>
    </row>
    <row r="1305" customFormat="false" ht="13.8" hidden="false" customHeight="false" outlineLevel="0" collapsed="false">
      <c r="XFD1305" s="47"/>
    </row>
    <row r="1306" customFormat="false" ht="13.8" hidden="false" customHeight="false" outlineLevel="0" collapsed="false">
      <c r="XFD1306" s="47"/>
    </row>
    <row r="1307" customFormat="false" ht="13.8" hidden="false" customHeight="false" outlineLevel="0" collapsed="false">
      <c r="XFD1307" s="47"/>
    </row>
    <row r="1308" customFormat="false" ht="13.8" hidden="false" customHeight="false" outlineLevel="0" collapsed="false">
      <c r="XFD1308" s="47"/>
    </row>
    <row r="1309" customFormat="false" ht="13.8" hidden="false" customHeight="false" outlineLevel="0" collapsed="false">
      <c r="XFD1309" s="47"/>
    </row>
    <row r="1310" customFormat="false" ht="13.8" hidden="false" customHeight="false" outlineLevel="0" collapsed="false">
      <c r="XFD1310" s="47"/>
    </row>
    <row r="1311" customFormat="false" ht="13.8" hidden="false" customHeight="false" outlineLevel="0" collapsed="false">
      <c r="XFD1311" s="47"/>
    </row>
    <row r="1312" customFormat="false" ht="13.8" hidden="false" customHeight="false" outlineLevel="0" collapsed="false">
      <c r="XFD1312" s="47"/>
    </row>
    <row r="1313" customFormat="false" ht="13.8" hidden="false" customHeight="false" outlineLevel="0" collapsed="false">
      <c r="XFD1313" s="47"/>
    </row>
    <row r="1314" customFormat="false" ht="13.8" hidden="false" customHeight="false" outlineLevel="0" collapsed="false">
      <c r="XFD1314" s="47"/>
    </row>
    <row r="1315" customFormat="false" ht="13.8" hidden="false" customHeight="false" outlineLevel="0" collapsed="false">
      <c r="XFD1315" s="47"/>
    </row>
    <row r="1316" customFormat="false" ht="13.8" hidden="false" customHeight="false" outlineLevel="0" collapsed="false">
      <c r="XFD1316" s="47"/>
    </row>
    <row r="1317" customFormat="false" ht="13.8" hidden="false" customHeight="false" outlineLevel="0" collapsed="false">
      <c r="XFD1317" s="47"/>
    </row>
    <row r="1318" customFormat="false" ht="13.8" hidden="false" customHeight="false" outlineLevel="0" collapsed="false">
      <c r="XFD1318" s="47"/>
    </row>
    <row r="1319" customFormat="false" ht="13.8" hidden="false" customHeight="false" outlineLevel="0" collapsed="false">
      <c r="XFD1319" s="47"/>
    </row>
    <row r="1320" customFormat="false" ht="13.8" hidden="false" customHeight="false" outlineLevel="0" collapsed="false">
      <c r="XFD1320" s="47"/>
    </row>
    <row r="1321" customFormat="false" ht="13.8" hidden="false" customHeight="false" outlineLevel="0" collapsed="false">
      <c r="XFD1321" s="47"/>
    </row>
    <row r="1322" customFormat="false" ht="13.8" hidden="false" customHeight="false" outlineLevel="0" collapsed="false">
      <c r="XFD1322" s="47"/>
    </row>
    <row r="1323" customFormat="false" ht="13.8" hidden="false" customHeight="false" outlineLevel="0" collapsed="false">
      <c r="XFD1323" s="47"/>
    </row>
    <row r="1324" customFormat="false" ht="13.8" hidden="false" customHeight="false" outlineLevel="0" collapsed="false">
      <c r="XFD1324" s="47"/>
    </row>
    <row r="1325" customFormat="false" ht="13.8" hidden="false" customHeight="false" outlineLevel="0" collapsed="false">
      <c r="XFD1325" s="47"/>
    </row>
    <row r="1326" customFormat="false" ht="13.8" hidden="false" customHeight="false" outlineLevel="0" collapsed="false">
      <c r="XFD1326" s="47"/>
    </row>
    <row r="1329" customFormat="false" ht="13.8" hidden="false" customHeight="false" outlineLevel="0" collapsed="false">
      <c r="XFD1329" s="148"/>
    </row>
    <row r="1332" customFormat="false" ht="13.8" hidden="false" customHeight="false" outlineLevel="0" collapsed="false">
      <c r="XFD1332" s="148"/>
    </row>
    <row r="1333" customFormat="false" ht="13.8" hidden="false" customHeight="false" outlineLevel="0" collapsed="false">
      <c r="XFD1333" s="148"/>
    </row>
    <row r="1337" customFormat="false" ht="13.8" hidden="false" customHeight="false" outlineLevel="0" collapsed="false">
      <c r="XFD1337" s="148"/>
    </row>
    <row r="1366" customFormat="false" ht="13.8" hidden="false" customHeight="false" outlineLevel="0" collapsed="false">
      <c r="XFD1366" s="148"/>
    </row>
    <row r="1374" customFormat="false" ht="13.8" hidden="false" customHeight="false" outlineLevel="0" collapsed="false">
      <c r="XFD1374" s="148"/>
    </row>
    <row r="1413" customFormat="false" ht="13.8" hidden="false" customHeight="false" outlineLevel="0" collapsed="false">
      <c r="XFD1413" s="148"/>
    </row>
    <row r="1416" customFormat="false" ht="13.8" hidden="false" customHeight="false" outlineLevel="0" collapsed="false">
      <c r="XFD1416" s="148"/>
    </row>
  </sheetData>
  <autoFilter ref="N2:N415"/>
  <mergeCells count="55">
    <mergeCell ref="A1:N1"/>
    <mergeCell ref="A2:D3"/>
    <mergeCell ref="E2:J3"/>
    <mergeCell ref="K2:N3"/>
    <mergeCell ref="A4:C5"/>
    <mergeCell ref="D4:E5"/>
    <mergeCell ref="F4:G5"/>
    <mergeCell ref="H4:J5"/>
    <mergeCell ref="K4:L4"/>
    <mergeCell ref="M4:N4"/>
    <mergeCell ref="K5:L5"/>
    <mergeCell ref="M5:N5"/>
    <mergeCell ref="A6:C6"/>
    <mergeCell ref="D6:E6"/>
    <mergeCell ref="F6:G6"/>
    <mergeCell ref="I6:J6"/>
    <mergeCell ref="K6:L6"/>
    <mergeCell ref="M6:N6"/>
    <mergeCell ref="A7:E7"/>
    <mergeCell ref="F7:H7"/>
    <mergeCell ref="I7:J7"/>
    <mergeCell ref="A8:A9"/>
    <mergeCell ref="B8:B9"/>
    <mergeCell ref="C8:C9"/>
    <mergeCell ref="D8:D9"/>
    <mergeCell ref="E8:E9"/>
    <mergeCell ref="F8:H8"/>
    <mergeCell ref="I8:K8"/>
    <mergeCell ref="L8:N8"/>
    <mergeCell ref="A416:B416"/>
    <mergeCell ref="A417:N417"/>
    <mergeCell ref="A418:B418"/>
    <mergeCell ref="C418:D418"/>
    <mergeCell ref="E418:I418"/>
    <mergeCell ref="J418:N418"/>
    <mergeCell ref="A419:B419"/>
    <mergeCell ref="C419:D419"/>
    <mergeCell ref="F419:G419"/>
    <mergeCell ref="H419:I419"/>
    <mergeCell ref="J419:K419"/>
    <mergeCell ref="L419:N419"/>
    <mergeCell ref="A420:D422"/>
    <mergeCell ref="E420:G420"/>
    <mergeCell ref="H420:I420"/>
    <mergeCell ref="J420:K420"/>
    <mergeCell ref="L420:N420"/>
    <mergeCell ref="E421:G421"/>
    <mergeCell ref="H421:I421"/>
    <mergeCell ref="J421:K421"/>
    <mergeCell ref="L421:N421"/>
    <mergeCell ref="A423:D423"/>
    <mergeCell ref="E425:I425"/>
    <mergeCell ref="E426:I426"/>
    <mergeCell ref="E427:I427"/>
    <mergeCell ref="E428:I428"/>
  </mergeCells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2" operator="equal" aboveAverage="0" equalAverage="0" bottom="0" percent="0" rank="0" text="" dxfId="4">
      <formula>1</formula>
    </cfRule>
  </conditionalFormatting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3" operator="greaterThan" aboveAverage="0" equalAverage="0" bottom="0" percent="0" rank="0" text="" dxfId="5">
      <formula>1</formula>
    </cfRule>
  </conditionalFormatting>
  <printOptions headings="false" gridLines="false" gridLinesSet="true" horizontalCentered="true" verticalCentered="false"/>
  <pageMargins left="0.511805555555556" right="0.511805555555556" top="0.339583333333333" bottom="0.491666666666667" header="0.511811023622047" footer="0.15833333333333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Lourenço Roldi, 88 – Bairro São Roquinho
CEP: 29665-000 – Telefax (027) 3729-1300 – CNPJ (MF) 01.612.865/0001-71 – São Roque do Canaã – ES</oddFooter>
  </headerFooter>
  <rowBreaks count="8" manualBreakCount="8">
    <brk id="224" man="true" max="16383" min="0"/>
    <brk id="250" man="true" max="16383" min="0"/>
    <brk id="278" man="true" max="16383" min="0"/>
    <brk id="306" man="true" max="16383" min="0"/>
    <brk id="327" man="true" max="16383" min="0"/>
    <brk id="356" man="true" max="16383" min="0"/>
    <brk id="380" man="true" max="16383" min="0"/>
    <brk id="409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D9" activeCellId="0" sqref="D9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94"/>
    <col collapsed="false" customWidth="true" hidden="false" outlineLevel="0" max="5" min="5" style="1" width="13.71"/>
    <col collapsed="false" customWidth="true" hidden="false" outlineLevel="0" max="7" min="6" style="1" width="3.42"/>
  </cols>
  <sheetData>
    <row r="1" customFormat="false" ht="13.8" hidden="false" customHeight="false" outlineLevel="0" collapsed="false">
      <c r="A1" s="149"/>
      <c r="B1" s="149"/>
      <c r="C1" s="149"/>
      <c r="D1" s="149"/>
      <c r="E1" s="149"/>
      <c r="F1" s="149"/>
    </row>
    <row r="2" customFormat="false" ht="15" hidden="false" customHeight="true" outlineLevel="0" collapsed="false">
      <c r="A2" s="149"/>
      <c r="B2" s="150" t="s">
        <v>612</v>
      </c>
      <c r="C2" s="150"/>
      <c r="D2" s="150"/>
      <c r="E2" s="150"/>
      <c r="F2" s="149"/>
      <c r="G2" s="149"/>
    </row>
    <row r="3" customFormat="false" ht="13.8" hidden="false" customHeight="false" outlineLevel="0" collapsed="false">
      <c r="A3" s="149"/>
      <c r="B3" s="150"/>
      <c r="C3" s="150"/>
      <c r="D3" s="150"/>
      <c r="E3" s="150"/>
      <c r="F3" s="149"/>
    </row>
    <row r="4" customFormat="false" ht="13.8" hidden="false" customHeight="false" outlineLevel="0" collapsed="false">
      <c r="A4" s="149"/>
      <c r="B4" s="150"/>
      <c r="C4" s="150"/>
      <c r="D4" s="150"/>
      <c r="E4" s="150"/>
      <c r="F4" s="149"/>
    </row>
    <row r="5" customFormat="false" ht="13.8" hidden="false" customHeight="false" outlineLevel="0" collapsed="false">
      <c r="A5" s="149"/>
      <c r="B5" s="150"/>
      <c r="C5" s="150"/>
      <c r="D5" s="150"/>
      <c r="E5" s="150"/>
      <c r="F5" s="149"/>
    </row>
    <row r="6" customFormat="false" ht="13.8" hidden="false" customHeight="false" outlineLevel="0" collapsed="false">
      <c r="A6" s="149"/>
      <c r="B6" s="150"/>
      <c r="C6" s="150"/>
      <c r="D6" s="150"/>
      <c r="E6" s="150"/>
      <c r="F6" s="149"/>
    </row>
    <row r="7" customFormat="false" ht="24.6" hidden="false" customHeight="true" outlineLevel="0" collapsed="false">
      <c r="A7" s="149"/>
      <c r="B7" s="150"/>
      <c r="C7" s="150"/>
      <c r="D7" s="150"/>
      <c r="E7" s="150"/>
      <c r="F7" s="149"/>
    </row>
    <row r="8" customFormat="false" ht="15.75" hidden="false" customHeight="true" outlineLevel="0" collapsed="false">
      <c r="A8" s="149"/>
      <c r="B8" s="151" t="s">
        <v>613</v>
      </c>
      <c r="C8" s="151"/>
      <c r="D8" s="151"/>
      <c r="E8" s="151"/>
      <c r="F8" s="149"/>
    </row>
    <row r="9" customFormat="false" ht="15" hidden="false" customHeight="true" outlineLevel="0" collapsed="false">
      <c r="A9" s="149"/>
      <c r="B9" s="152" t="s">
        <v>614</v>
      </c>
      <c r="C9" s="152"/>
      <c r="D9" s="153" t="s">
        <v>2</v>
      </c>
      <c r="E9" s="153"/>
      <c r="F9" s="149"/>
    </row>
    <row r="10" customFormat="false" ht="15" hidden="false" customHeight="true" outlineLevel="0" collapsed="false">
      <c r="A10" s="149"/>
      <c r="B10" s="152" t="s">
        <v>615</v>
      </c>
      <c r="C10" s="152"/>
      <c r="D10" s="153"/>
      <c r="E10" s="153"/>
      <c r="F10" s="149"/>
    </row>
    <row r="11" customFormat="false" ht="15" hidden="false" customHeight="false" outlineLevel="0" collapsed="false">
      <c r="A11" s="149"/>
      <c r="B11" s="154" t="s">
        <v>17</v>
      </c>
      <c r="C11" s="154" t="s">
        <v>616</v>
      </c>
      <c r="D11" s="154" t="s">
        <v>617</v>
      </c>
      <c r="E11" s="155" t="s">
        <v>20</v>
      </c>
      <c r="F11" s="149"/>
    </row>
    <row r="12" customFormat="false" ht="15.75" hidden="false" customHeight="true" outlineLevel="0" collapsed="false">
      <c r="A12" s="149"/>
      <c r="B12" s="156" t="n">
        <v>7</v>
      </c>
      <c r="C12" s="157" t="str">
        <f aca="false">VLOOKUP(B12,'MEDIÇÃO 14'!$A$10:$C$416,2,0)</f>
        <v>ESTACIONAMENTO</v>
      </c>
      <c r="D12" s="158"/>
      <c r="E12" s="159"/>
      <c r="F12" s="149"/>
    </row>
    <row r="13" customFormat="false" ht="37.3" hidden="false" customHeight="false" outlineLevel="0" collapsed="false">
      <c r="A13" s="149"/>
      <c r="B13" s="160" t="s">
        <v>118</v>
      </c>
      <c r="C13" s="161" t="str">
        <f aca="false">VLOOKUP(B13,'MEDIÇÃO 14'!$A$10:$C$416,2,0)</f>
        <v>Blocos pré-moldados de concreto tipo pavi-s ou equivalente, espessura de 8 cm e resistência a compressão mínima de 35mpa, assentados sobre colchão de pó de pedra na espessura de 10 cm</v>
      </c>
      <c r="D13" s="160" t="str">
        <f aca="false">VLOOKUP(B13,'MEDIÇÃO 14'!$A$10:$C$416,3,0)</f>
        <v>M2</v>
      </c>
      <c r="E13" s="162" t="n">
        <f aca="false">SUM(D14)</f>
        <v>300</v>
      </c>
      <c r="F13" s="149"/>
    </row>
    <row r="14" customFormat="false" ht="15.75" hidden="false" customHeight="true" outlineLevel="0" collapsed="false">
      <c r="A14" s="149"/>
      <c r="B14" s="163" t="s">
        <v>618</v>
      </c>
      <c r="C14" s="163"/>
      <c r="D14" s="164" t="n">
        <f aca="false">VLOOKUP($B13,'MEDIÇÃO 14'!A26:N431,9,0)</f>
        <v>300</v>
      </c>
      <c r="E14" s="162"/>
      <c r="F14" s="149"/>
    </row>
    <row r="15" customFormat="false" ht="25.1" hidden="false" customHeight="false" outlineLevel="0" collapsed="false">
      <c r="A15" s="149"/>
      <c r="B15" s="160" t="s">
        <v>119</v>
      </c>
      <c r="C15" s="161" t="str">
        <f aca="false">VLOOKUP(B15,'MEDIÇÃO 14'!$A$10:$C$416,2,0)</f>
        <v>Meio fio (assentamento), inclusive caiação</v>
      </c>
      <c r="D15" s="160" t="str">
        <f aca="false">VLOOKUP(B15,'MEDIÇÃO 14'!$A$10:$C$416,3,0)</f>
        <v>M</v>
      </c>
      <c r="E15" s="162" t="n">
        <f aca="false">SUM(D16)</f>
        <v>40</v>
      </c>
      <c r="F15" s="149"/>
    </row>
    <row r="16" customFormat="false" ht="15.75" hidden="false" customHeight="true" outlineLevel="0" collapsed="false">
      <c r="A16" s="149"/>
      <c r="B16" s="163" t="s">
        <v>619</v>
      </c>
      <c r="C16" s="163"/>
      <c r="D16" s="164" t="n">
        <f aca="false">VLOOKUP($B15,'MEDIÇÃO 14'!A28:N433,9,0)</f>
        <v>40</v>
      </c>
      <c r="E16" s="162"/>
      <c r="F16" s="149"/>
    </row>
    <row r="17" customFormat="false" ht="13.8" hidden="false" customHeight="false" outlineLevel="0" collapsed="false">
      <c r="A17" s="149"/>
      <c r="F17" s="149"/>
    </row>
    <row r="18" customFormat="false" ht="13.8" hidden="false" customHeight="false" outlineLevel="0" collapsed="false">
      <c r="A18" s="149"/>
      <c r="F18" s="149"/>
    </row>
    <row r="19" customFormat="false" ht="13.8" hidden="false" customHeight="false" outlineLevel="0" collapsed="false">
      <c r="A19" s="149"/>
      <c r="F19" s="149"/>
    </row>
    <row r="20" customFormat="false" ht="13.8" hidden="false" customHeight="false" outlineLevel="0" collapsed="false">
      <c r="A20" s="149"/>
      <c r="F20" s="149"/>
    </row>
    <row r="21" customFormat="false" ht="13.8" hidden="false" customHeight="false" outlineLevel="0" collapsed="false">
      <c r="A21" s="149"/>
      <c r="C21" s="165" t="s">
        <v>620</v>
      </c>
      <c r="F21" s="149"/>
    </row>
    <row r="22" customFormat="false" ht="13.8" hidden="false" customHeight="false" outlineLevel="0" collapsed="false">
      <c r="A22" s="149"/>
      <c r="C22" s="166" t="s">
        <v>608</v>
      </c>
      <c r="F22" s="149"/>
    </row>
    <row r="23" customFormat="false" ht="13.8" hidden="false" customHeight="false" outlineLevel="0" collapsed="false">
      <c r="A23" s="149"/>
      <c r="C23" s="165" t="s">
        <v>609</v>
      </c>
      <c r="F23" s="149"/>
    </row>
    <row r="24" customFormat="false" ht="13.8" hidden="false" customHeight="false" outlineLevel="0" collapsed="false">
      <c r="A24" s="149"/>
      <c r="C24" s="165" t="s">
        <v>621</v>
      </c>
      <c r="F24" s="149"/>
    </row>
    <row r="25" customFormat="false" ht="13.8" hidden="false" customHeight="false" outlineLevel="0" collapsed="false">
      <c r="A25" s="149"/>
      <c r="C25" s="165" t="s">
        <v>622</v>
      </c>
      <c r="F25" s="149"/>
    </row>
    <row r="26" customFormat="false" ht="13.8" hidden="false" customHeight="false" outlineLevel="0" collapsed="false">
      <c r="A26" s="149"/>
      <c r="C26" s="165" t="s">
        <v>623</v>
      </c>
      <c r="F26" s="149"/>
    </row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0">
    <mergeCell ref="B1:E1"/>
    <mergeCell ref="B2:E7"/>
    <mergeCell ref="B8:E8"/>
    <mergeCell ref="B9:C9"/>
    <mergeCell ref="D9:E10"/>
    <mergeCell ref="B10:C10"/>
    <mergeCell ref="E13:E14"/>
    <mergeCell ref="B14:C14"/>
    <mergeCell ref="E15:E16"/>
    <mergeCell ref="B16:C16"/>
  </mergeCells>
  <printOptions headings="false" gridLines="false" gridLinesSet="true" horizontalCentered="false" verticalCentered="false"/>
  <pageMargins left="0.516666666666667" right="0.1375" top="0.272916666666667" bottom="0.583333333333333" header="0.511811023622047" footer="0.151388888888889"/>
  <pageSetup paperSize="9" scale="75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>&amp;C&amp;"Times New Roman,Normal"&amp;12&amp;KffffffPágina &amp;P</oddFooter>
    <firstHeader/>
    <firstFooter>&amp;C&amp;"Times New Roman,Normal"&amp;12&amp;KffffffRua Lourenço Roldi, 88 – Bairro São Roquinho
CEP: 29665-000 – Telefax (027) 3729-1300 – CNPJ (MF) 01.612.865/0001-71 – São Roque do Canaã – ES</first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1331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2025-01-07T11:16:17Z</cp:lastPrinted>
  <dcterms:modified xsi:type="dcterms:W3CDTF">2025-01-07T11:15:36Z</dcterms:modified>
  <cp:revision>215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