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9" sheetId="1" state="visible" r:id="rId2"/>
    <sheet name="MEMÓRIA DE CÁLCULO 19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19'!$A$1:$Q$447</definedName>
    <definedName function="false" hidden="false" localSheetId="0" name="_xlnm.Print_Titles" vbProcedure="false">'MEDIÇÃO 19'!$1:$1</definedName>
    <definedName function="false" hidden="true" localSheetId="0" name="_xlnm._FilterDatabase" vbProcedure="false">'MEDIÇÃO 19'!$Q$2:$Q$435</definedName>
    <definedName function="false" hidden="false" localSheetId="0" name="Print_Area_0" vbProcedure="false">'MEDIÇÃO 19'!$A$2:$Q$447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<sst xmlns="http://schemas.openxmlformats.org/spreadsheetml/2006/main" count="1266" uniqueCount="674">
  <si>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</si>
  <si>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</si>
  <si>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30/06/2025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</si>
  <si>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</si>
  <si>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</si>
  <si>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</si>
  <si>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</si>
  <si>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</si>
  <si>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</si>
  <si>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</si>
  <si>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</si>
  <si>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</si>
  <si>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</si>
  <si>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 + 57 DIAS (PARALIS.) + 150 DIAS + 90 DIAS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</si>
  <si>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</si>
  <si>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</si>
  <si>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</si>
  <si>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</si>
  <si>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</si>
  <si>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</si>
  <si>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</si>
  <si>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</si>
  <si>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1º REPLANILHAMENTO</t>
  </si>
  <si>
    <t xml:space="preserve">ACUMULADO ANTERIOR</t>
  </si>
  <si>
    <t xml:space="preserve">MEDIÇÃO 19</t>
  </si>
  <si>
    <t xml:space="preserve">TOTAL MEDIDO</t>
  </si>
  <si>
    <t xml:space="preserve">ACRÉSC.</t>
  </si>
  <si>
    <t xml:space="preserve">DECRÉSC.</t>
  </si>
  <si>
    <t xml:space="preserve">QUANT. ATUALIZADA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</si>
  <si>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</si>
  <si>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</si>
  <si>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</si>
  <si>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</si>
  <si>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</si>
  <si>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</si>
  <si>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</si>
  <si>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</si>
  <si>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</si>
  <si>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</si>
  <si>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</si>
  <si>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</si>
  <si>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</si>
  <si>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</si>
  <si>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</si>
  <si>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</si>
  <si>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</si>
  <si>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</si>
  <si>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</si>
  <si>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</si>
  <si>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</si>
  <si>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</si>
  <si>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</si>
  <si>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</si>
  <si>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</si>
  <si>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</si>
  <si>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</si>
  <si>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</si>
  <si>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</si>
  <si>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</si>
  <si>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</si>
  <si>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</si>
  <si>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</si>
  <si>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</si>
  <si>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</si>
  <si>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</si>
  <si>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</si>
  <si>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</si>
  <si>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</si>
  <si>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</si>
  <si>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</si>
  <si>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</si>
  <si>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</si>
  <si>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</si>
  <si>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</si>
  <si>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3.10</t>
  </si>
  <si>
    <t xml:space="preserve">Escavação mecânica de vala em material de 1ª categoria (Escavação para BSCC e BSTC)</t>
  </si>
  <si>
    <t xml:space="preserve">m³</t>
  </si>
  <si>
    <t xml:space="preserve">3.11</t>
  </si>
  <si>
    <t xml:space="preserve">Escavação mecânica de vala em material de 1ª categoria (Escavação para Saída da galeria)</t>
  </si>
  <si>
    <t xml:space="preserve">3.12</t>
  </si>
  <si>
    <t xml:space="preserve">Corpo de BSCC - seção fechada de 2,0 x 2,0 m - pré-moldado - altura do aterro de 2,50 a 5,00 m - areia e brita comerciais</t>
  </si>
  <si>
    <t xml:space="preserve">m</t>
  </si>
  <si>
    <t xml:space="preserve">3.13</t>
  </si>
  <si>
    <t xml:space="preserve">Gabião caixa 2 x 1 x 1,00 m Zn/Al - D = 2,7 mm - pedra de mão comercial - fornecimento e assentamento</t>
  </si>
  <si>
    <t xml:space="preserve">3.14</t>
  </si>
  <si>
    <t xml:space="preserve">FORNECIMENTO E APLICAÇÃO DE CONCRETO USINADO FCK=30 MPA - CONSIDERANDO BOMBEAMENTO (5% DE PERDAS JÁ INCLUÍDO NO CUSTO) (6% DE TAXA P/ CONCR. BOMBEAVEL)</t>
  </si>
  <si>
    <t xml:space="preserve">3.15</t>
  </si>
  <si>
    <t xml:space="preserve">FORNECIMENTO, DOBRAGEM E COLOCAÇÃO EM FÔRMA, DE ARMADURA CA-50 A MÉDIA, DIÂMETRO DE 6.3 A 10.0 MM</t>
  </si>
  <si>
    <t xml:space="preserve">KG</t>
  </si>
  <si>
    <t xml:space="preserve">3.16</t>
  </si>
  <si>
    <t xml:space="preserve">FÔRMA DE TÁBUA DE MADEIRA DE 2.5X30.0CM, LEVANDO-SE EM CONTA UTILIZAÇÃO 3 VEZES (INCLUINDO O MATERIAL, CORTE, MONTAGEM, ESCORAMENTO E DESFORMA)</t>
  </si>
  <si>
    <t xml:space="preserve">3.17</t>
  </si>
  <si>
    <t xml:space="preserve">ENROCAMENTO COM PEDRA DE MÃO, INCLUSIVE ESPALHAMENTO E COMPACTAÇÃO MECÂNICA - FORNECIMENTO E ASSENTAMENTO</t>
  </si>
  <si>
    <t xml:space="preserve">3.18</t>
  </si>
  <si>
    <t xml:space="preserve">Tirante de Aço CA-50, diâmetro de 25mm (1"), para comprimentos até 6m</t>
  </si>
  <si>
    <t xml:space="preserve">3.19</t>
  </si>
  <si>
    <t xml:space="preserve">Fornecimento, preparo e aplicação de concreto ciclópico Fck=15MPa com 30% de pedra de mão</t>
  </si>
  <si>
    <t xml:space="preserve">m3</t>
  </si>
  <si>
    <t xml:space="preserve">3.20</t>
  </si>
  <si>
    <t xml:space="preserve">Encamisamento metálico de estacas, diâmetro 380mm em chapa de 6.3mm, preenchido c/ concreto auto adensável (20MPa)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</si>
  <si>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</si>
  <si>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</si>
  <si>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</si>
  <si>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</si>
  <si>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</si>
  <si>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</si>
  <si>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</si>
  <si>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</si>
  <si>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</si>
  <si>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</si>
  <si>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</si>
  <si>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</si>
  <si>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</si>
  <si>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</si>
  <si>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</si>
  <si>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</si>
  <si>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</si>
  <si>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</si>
  <si>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</si>
  <si>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</si>
  <si>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</si>
  <si>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</si>
  <si>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</si>
  <si>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</si>
  <si>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</si>
  <si>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</si>
  <si>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</si>
  <si>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</si>
  <si>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</si>
  <si>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</si>
  <si>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</si>
  <si>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</si>
  <si>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</si>
  <si>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</si>
  <si>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</si>
  <si>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</si>
  <si>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</si>
  <si>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</si>
  <si>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</si>
  <si>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</si>
  <si>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</si>
  <si>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</si>
  <si>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</si>
  <si>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</si>
  <si>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</si>
  <si>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</si>
  <si>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</si>
  <si>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6.2.4</t>
  </si>
  <si>
    <t xml:space="preserve">Escavação mecânica com retroescavadeira em material de 1ª categoria</t>
  </si>
  <si>
    <t xml:space="preserve">6.2.5</t>
  </si>
  <si>
    <t xml:space="preserve">Tubo de PVC para dreno tipo barbacã - D = 75 mm - fornecimento e instalação</t>
  </si>
  <si>
    <t xml:space="preserve">6.2.6</t>
  </si>
  <si>
    <t xml:space="preserve">Camada drenante para proteção de muros de contenção - brita comercial</t>
  </si>
  <si>
    <t xml:space="preserve">6.2.7</t>
  </si>
  <si>
    <t xml:space="preserve">Transporte com caminhão basculante de 14 m³ - rodovia pavimentada (Transporte de Brita para dreno)</t>
  </si>
  <si>
    <t xml:space="preserve">tkm</t>
  </si>
  <si>
    <t xml:space="preserve">6.2.8</t>
  </si>
  <si>
    <t xml:space="preserve">Concreto magro - confecção em betoneira e lançamento manual - areia e brita comerciais (Regularização)</t>
  </si>
  <si>
    <t xml:space="preserve">6.2.9</t>
  </si>
  <si>
    <t xml:space="preserve">Aluguel mensal de escoramento tubular com tubos metálicos com até 10 metros de altura</t>
  </si>
  <si>
    <t xml:space="preserve">6.2.10</t>
  </si>
  <si>
    <t xml:space="preserve">6.2.11</t>
  </si>
  <si>
    <t xml:space="preserve">Encamisamento metálico de estacas, diâmetro 380mm em chapa de 6.3mm, preenchido c/
concreto auto adensável (20MPa)</t>
  </si>
  <si>
    <t xml:space="preserve">6.2.12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</si>
  <si>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</si>
  <si>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</si>
  <si>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</si>
  <si>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</si>
  <si>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</si>
  <si>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</si>
  <si>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</si>
  <si>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</si>
  <si>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</si>
  <si>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</si>
  <si>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</si>
  <si>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</si>
  <si>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</si>
  <si>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</si>
  <si>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</si>
  <si>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</si>
  <si>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</si>
  <si>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</si>
  <si>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</si>
  <si>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</si>
  <si>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</si>
  <si>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</si>
  <si>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</si>
  <si>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</si>
  <si>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</si>
  <si>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</si>
  <si>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</si>
  <si>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</si>
  <si>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</si>
  <si>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</si>
  <si>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</si>
  <si>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</si>
  <si>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</si>
  <si>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</si>
  <si>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</si>
  <si>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</si>
  <si>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</si>
  <si>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</si>
  <si>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</si>
  <si>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</si>
  <si>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</si>
  <si>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</si>
  <si>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</si>
  <si>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</si>
  <si>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</si>
  <si>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</si>
  <si>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</si>
  <si>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</si>
  <si>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</si>
  <si>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</si>
  <si>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</si>
  <si>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</si>
  <si>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</si>
  <si>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</si>
  <si>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</si>
  <si>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</si>
  <si>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</si>
  <si>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</si>
  <si>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</si>
  <si>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</si>
  <si>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</si>
  <si>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</si>
  <si>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</si>
  <si>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</si>
  <si>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</si>
  <si>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</si>
  <si>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</si>
  <si>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</si>
  <si>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</si>
  <si>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</si>
  <si>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</si>
  <si>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</si>
  <si>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</si>
  <si>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</si>
  <si>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</si>
  <si>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</si>
  <si>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</si>
  <si>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</si>
  <si>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</si>
  <si>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</si>
  <si>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</si>
  <si>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</si>
  <si>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</si>
  <si>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</si>
  <si>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</si>
  <si>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</si>
  <si>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</si>
  <si>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</si>
  <si>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</si>
  <si>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</si>
  <si>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</si>
  <si>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</si>
  <si>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</si>
  <si>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</si>
  <si>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</si>
  <si>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</si>
  <si>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</si>
  <si>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</si>
  <si>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</si>
  <si>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</si>
  <si>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</si>
  <si>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</si>
  <si>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</si>
  <si>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</si>
  <si>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</si>
  <si>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</si>
  <si>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</si>
  <si>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</si>
  <si>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</si>
  <si>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</si>
  <si>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</si>
  <si>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</si>
  <si>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</si>
  <si>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</si>
  <si>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</si>
  <si>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</si>
  <si>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</si>
  <si>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</si>
  <si>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</si>
  <si>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</si>
  <si>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</si>
  <si>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</si>
  <si>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</si>
  <si>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</si>
  <si>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</si>
  <si>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</si>
  <si>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</si>
  <si>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</si>
  <si>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</si>
  <si>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</si>
  <si>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</si>
  <si>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</si>
  <si>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</si>
  <si>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</si>
  <si>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</si>
  <si>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</si>
  <si>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</si>
  <si>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</si>
  <si>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</si>
  <si>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</si>
  <si>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</si>
  <si>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</si>
  <si>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</si>
  <si>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</si>
  <si>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</si>
  <si>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</si>
  <si>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</si>
  <si>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</si>
  <si>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</si>
  <si>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</si>
  <si>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</si>
  <si>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</si>
  <si>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</si>
  <si>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</si>
  <si>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</si>
  <si>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</si>
  <si>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</si>
  <si>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</si>
  <si>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</si>
  <si>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</si>
  <si>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</si>
  <si>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</si>
  <si>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</si>
  <si>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</si>
  <si>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</si>
  <si>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</si>
  <si>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</si>
  <si>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</si>
  <si>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</si>
  <si>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</si>
  <si>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</si>
  <si>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</si>
  <si>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</si>
  <si>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</si>
  <si>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</si>
  <si>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</si>
  <si>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</si>
  <si>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</si>
  <si>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</si>
  <si>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</si>
  <si>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</si>
  <si>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</si>
  <si>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</si>
  <si>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</si>
  <si>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</si>
  <si>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</si>
  <si>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</si>
  <si>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</si>
  <si>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</si>
  <si>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</si>
  <si>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</si>
  <si>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</si>
  <si>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</si>
  <si>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</si>
  <si>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</si>
  <si>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</si>
  <si>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</si>
  <si>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</si>
  <si>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</si>
  <si>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</si>
  <si>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</si>
  <si>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</si>
  <si>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</si>
  <si>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</si>
  <si>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</si>
  <si>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</si>
  <si>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</si>
  <si>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</si>
  <si>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</si>
  <si>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</si>
  <si>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</si>
  <si>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</si>
  <si>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</si>
  <si>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</si>
  <si>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</si>
  <si>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</si>
  <si>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</si>
  <si>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</si>
  <si>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</si>
  <si>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</si>
  <si>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</si>
  <si>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</si>
  <si>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</si>
  <si>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</si>
  <si>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</si>
  <si>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</si>
  <si>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</si>
  <si>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</si>
  <si>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</si>
  <si>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</si>
  <si>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</si>
  <si>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</si>
  <si>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</si>
  <si>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</si>
  <si>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</si>
  <si>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</si>
  <si>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</si>
  <si>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</si>
  <si>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</si>
  <si>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</si>
  <si>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</si>
  <si>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</si>
  <si>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</si>
  <si>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</si>
  <si>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</si>
  <si>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</si>
  <si>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</si>
  <si>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</si>
  <si>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</si>
  <si>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</si>
  <si>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</si>
  <si>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</si>
  <si>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</si>
  <si>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</si>
  <si>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</si>
  <si>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</si>
  <si>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</si>
  <si>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</si>
  <si>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</si>
  <si>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</si>
  <si>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</si>
  <si>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</si>
  <si>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</si>
  <si>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</si>
  <si>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</si>
  <si>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</si>
  <si>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</si>
  <si>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</si>
  <si>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</si>
  <si>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</si>
  <si>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</si>
  <si>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</si>
  <si>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</si>
  <si>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</si>
  <si>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</si>
  <si>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</si>
  <si>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</si>
  <si>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</si>
  <si>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</si>
  <si>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</si>
  <si>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</si>
  <si>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</si>
  <si>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</si>
  <si>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</si>
  <si>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</si>
  <si>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</si>
  <si>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</si>
  <si>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</si>
  <si>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</si>
  <si>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</si>
  <si>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</si>
  <si>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</si>
  <si>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</si>
  <si>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</si>
  <si>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</si>
  <si>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</si>
  <si>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</si>
  <si>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</si>
  <si>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</si>
  <si>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</si>
  <si>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</si>
  <si>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</si>
  <si>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</si>
  <si>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</si>
  <si>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</si>
  <si>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</si>
  <si>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</si>
  <si>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</si>
  <si>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</si>
  <si>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</si>
  <si>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</si>
  <si>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</si>
  <si>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</si>
  <si>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</si>
  <si>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</si>
  <si>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</si>
  <si>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</si>
  <si>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</si>
  <si>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</si>
  <si>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</si>
  <si>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</si>
  <si>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</si>
  <si>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</si>
  <si>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</si>
  <si>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</si>
  <si>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</si>
  <si>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</si>
  <si>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</si>
  <si>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</si>
  <si>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</si>
  <si>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</si>
  <si>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</si>
  <si>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</si>
  <si>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</si>
  <si>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</si>
  <si>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</si>
  <si>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</si>
  <si>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</si>
  <si>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</si>
  <si>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</si>
  <si>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</si>
  <si>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</si>
  <si>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</si>
  <si>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</si>
  <si>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</si>
  <si>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</si>
  <si>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</si>
  <si>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</si>
  <si>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</si>
  <si>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</si>
  <si>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</si>
  <si>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</si>
  <si>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</si>
  <si>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</si>
  <si>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</si>
  <si>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</si>
  <si>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</si>
  <si>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</si>
  <si>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</si>
  <si>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</si>
  <si>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</si>
  <si>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</si>
  <si>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</si>
  <si>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</si>
  <si>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</si>
  <si>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</si>
  <si>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</si>
  <si>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</si>
  <si>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</si>
  <si>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</si>
  <si>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</si>
  <si>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</si>
  <si>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</si>
  <si>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</si>
  <si>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</si>
  <si>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</si>
  <si>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</si>
  <si>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</si>
  <si>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</si>
  <si>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</si>
  <si>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</si>
  <si>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</si>
  <si>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</si>
  <si>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</si>
  <si>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</si>
  <si>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</si>
  <si>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</si>
  <si>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</si>
  <si>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</si>
  <si>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</si>
  <si>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</si>
  <si>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</si>
  <si>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</si>
  <si>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</si>
  <si>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</si>
  <si>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</si>
  <si>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</si>
  <si>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</si>
  <si>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</si>
  <si>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</si>
  <si>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</si>
  <si>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</si>
  <si>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</si>
  <si>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</si>
  <si>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</si>
  <si>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</si>
  <si>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</si>
  <si>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</si>
  <si>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</si>
  <si>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</si>
  <si>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</si>
  <si>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</si>
  <si>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</si>
  <si>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</si>
  <si>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</si>
  <si>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</si>
  <si>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</si>
  <si>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</si>
  <si>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</si>
  <si>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</si>
  <si>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</si>
  <si>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</si>
  <si>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</si>
  <si>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</si>
  <si>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</si>
  <si>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</si>
  <si>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</si>
  <si>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</si>
  <si>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</si>
  <si>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</si>
  <si>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</si>
  <si>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</si>
  <si>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</si>
  <si>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</si>
  <si>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</si>
  <si>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</si>
  <si>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</si>
  <si>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</si>
  <si>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</si>
  <si>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</si>
  <si>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</si>
  <si>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</si>
  <si>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</si>
  <si>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</si>
  <si>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</si>
  <si>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</si>
  <si>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</si>
  <si>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</si>
  <si>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</si>
  <si>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</si>
  <si>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</si>
  <si>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</si>
  <si>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</si>
  <si>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</si>
  <si>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</si>
  <si>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</si>
  <si>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</si>
  <si>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</si>
  <si>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</si>
  <si>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</si>
  <si>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</si>
  <si>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</si>
  <si>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</si>
  <si>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</si>
  <si>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</si>
  <si>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</si>
  <si>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</si>
  <si>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</si>
  <si>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</si>
  <si>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</si>
  <si>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</si>
  <si>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</si>
  <si>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</si>
  <si>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</si>
  <si>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</si>
  <si>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</si>
  <si>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</si>
  <si>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</si>
  <si>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</si>
  <si>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</si>
  <si>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</si>
  <si>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</si>
  <si>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</si>
  <si>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</si>
  <si>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</si>
  <si>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Total de Acréscimo 1º Replanilhamento</t>
  </si>
  <si>
    <t xml:space="preserve">% </t>
  </si>
  <si>
    <t xml:space="preserve">Total de Decréscimo 1º Replanilhamento</t>
  </si>
  <si>
    <t xml:space="preserve">% ACUMULADO           </t>
  </si>
  <si>
    <t xml:space="preserve">ACUMULADO           </t>
  </si>
  <si>
    <t xml:space="preserve">Valor do contrato após 1º Replanilhamento</t>
  </si>
  <si>
    <t xml:space="preserve">% SALDO                  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</si>
  <si>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</si>
  <si>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</si>
  <si>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</si>
  <si>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</si>
  <si>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</si>
  <si>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</si>
  <si>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19ª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</si>
  <si>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</si>
  <si>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t xml:space="preserve">DATA: 03/06/2025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</si>
  <si>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</si>
  <si>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</si>
  <si>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</si>
  <si>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6,18 m² x 1,20 m = 7,41m³</t>
  </si>
  <si>
    <t xml:space="preserve">4,00 unidades</t>
  </si>
  <si>
    <t xml:space="preserve">__________________________________________________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</si>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</sst>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5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#,##0_);[RED]\(#,##0\)"/>
    <numFmt numFmtId="174" formatCode="#,##0.00_ ;[RED]\-#,##0.00\ "/>
    <numFmt numFmtId="175" formatCode="[$R$-416]\ #,##0.00;[RED]\-[$R$-416]\ #,##0.00"/>
    <numFmt numFmtId="176" formatCode="#,##0.00"/>
    <numFmt numFmtId="177" formatCode="&quot; R$ &quot;* #,##0.00\ ;&quot;-R$ &quot;* #,##0.00\ ;&quot; R$ &quot;* \-#\ ;@\ "/>
    <numFmt numFmtId="178" formatCode="0%"/>
  </numFmts>
  <fonts count="2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sz val="11"/>
      <color rgb="FF000000"/>
      <name val="Aptos Narrow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FFFFFF"/>
        <bgColor rgb="FFF2F2F2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D9D9D9"/>
        <bgColor rgb="FFD0CECE"/>
      </patternFill>
    </fill>
    <fill>
      <patternFill patternType="solid">
        <fgColor rgb="FFF2F2F2"/>
        <bgColor rgb="FFEEEEE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50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7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8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1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5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4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7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7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7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7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7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7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15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6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5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5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5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5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5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6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8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8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8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8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5" fillId="8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8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8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32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8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8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12" fillId="7" borderId="33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4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9" borderId="3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9" borderId="3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7" fontId="18" fillId="10" borderId="37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9" borderId="1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9" borderId="2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8" fillId="10" borderId="28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0" fillId="10" borderId="38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8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8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8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8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8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9" borderId="4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8" fillId="10" borderId="23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8" fillId="10" borderId="21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18" fillId="10" borderId="38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44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6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7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8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8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8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8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6" borderId="4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8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8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48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9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12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2" fillId="12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9" fillId="12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12" borderId="41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3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1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6" fontId="24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13" xfId="24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28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F2F2F2"/>
      <rgbColor rgb="FFEEEEEE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DEDED"/>
      <rgbColor rgb="FFD9D9D9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118080</xdr:colOff>
      <xdr:row>0</xdr:row>
      <xdr:rowOff>165960</xdr:rowOff>
    </xdr:from>
    <xdr:to>
      <xdr:col>7</xdr:col>
      <xdr:colOff>228240</xdr:colOff>
      <xdr:row>0</xdr:row>
      <xdr:rowOff>965880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8103240" y="165960"/>
          <a:ext cx="915840" cy="7999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686520</xdr:colOff>
      <xdr:row>6</xdr:row>
      <xdr:rowOff>176400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18880"/>
          <a:ext cx="1135440" cy="110052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V706"/>
  <sheetViews>
    <sheetView showFormulas="false" showGridLines="true" showRowColHeaders="true" showZeros="true" rightToLeft="false" tabSelected="true" showOutlineSymbols="true" defaultGridColor="true" view="pageBreakPreview" topLeftCell="D1" colorId="64" zoomScale="90" zoomScaleNormal="100" zoomScalePageLayoutView="90" workbookViewId="0">
      <selection pane="topLeft" activeCell="N2" activeCellId="0" sqref="N2"/>
    </sheetView>
  </sheetViews>
  <sheetFormatPr defaultColWidth="8.714843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2"/>
    <col collapsed="false" customWidth="true" hidden="false" outlineLevel="0" max="3" min="3" style="1" width="8.15"/>
    <col collapsed="false" customWidth="true" hidden="false" outlineLevel="0" max="4" min="4" style="1" width="13.15"/>
    <col collapsed="false" customWidth="true" hidden="false" outlineLevel="0" max="5" min="5" style="1" width="14.42"/>
    <col collapsed="false" customWidth="true" hidden="false" outlineLevel="0" max="6" min="6" style="1" width="12.42"/>
    <col collapsed="false" customWidth="true" hidden="false" outlineLevel="0" max="7" min="7" style="1" width="11.43"/>
    <col collapsed="false" customWidth="true" hidden="false" outlineLevel="0" max="8" min="8" style="1" width="13.68"/>
    <col collapsed="false" customWidth="true" hidden="false" outlineLevel="0" max="9" min="9" style="1" width="13.12"/>
    <col collapsed="false" customWidth="true" hidden="false" outlineLevel="0" max="10" min="10" style="1" width="13.15"/>
    <col collapsed="false" customWidth="true" hidden="false" outlineLevel="0" max="11" min="11" style="1" width="9.29"/>
    <col collapsed="false" customWidth="true" hidden="false" outlineLevel="0" max="12" min="12" style="1" width="12.15"/>
    <col collapsed="false" customWidth="true" hidden="false" outlineLevel="0" max="13" min="13" style="1" width="17"/>
    <col collapsed="false" customWidth="true" hidden="false" outlineLevel="0" max="14" min="14" style="1" width="11.43"/>
    <col collapsed="false" customWidth="true" hidden="false" outlineLevel="0" max="15" min="15" style="1" width="13.15"/>
    <col collapsed="false" customWidth="true" hidden="false" outlineLevel="0" max="16" min="16" style="1" width="14.71"/>
    <col collapsed="false" customWidth="true" hidden="false" outlineLevel="0" max="17" min="17" style="1" width="8.29"/>
    <col collapsed="false" customWidth="true" hidden="false" outlineLevel="0" max="18" min="18" style="1" width="15.89"/>
    <col collapsed="false" customWidth="true" hidden="false" outlineLevel="0" max="20" min="20" style="1" width="11.53"/>
    <col collapsed="false" customWidth="true" hidden="false" outlineLevel="0" max="21" min="21" style="1" width="12.76"/>
    <col collapsed="false" customWidth="true" hidden="false" outlineLevel="0" max="22" min="22" style="0" width="10.13"/>
    <col collapsed="false" customWidth="true" hidden="false" outlineLevel="0" max="16384" min="16382" style="1" width="11.53"/>
  </cols>
  <sheetData>
    <row r="1" s="5" customFormat="true" ht="132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/>
      <c r="S1" s="1"/>
      <c r="T1" s="1"/>
      <c r="U1" s="1"/>
    </row>
    <row r="2" s="5" customFormat="true" ht="12.75" hidden="false" customHeight="true" outlineLevel="0" collapsed="false">
      <c r="A2" s="6" t="s">
        <v>1</v>
      </c>
      <c r="B2" s="6"/>
      <c r="C2" s="6"/>
      <c r="D2" s="6"/>
      <c r="E2" s="7" t="str">
        <f aca="false">L8</f>
        <v>MEDIÇÃO 19</v>
      </c>
      <c r="F2" s="7"/>
      <c r="G2" s="7"/>
      <c r="H2" s="7"/>
      <c r="I2" s="7"/>
      <c r="J2" s="7"/>
      <c r="K2" s="7"/>
      <c r="L2" s="7"/>
      <c r="M2" s="7"/>
      <c r="N2" s="8" t="s">
        <v>2</v>
      </c>
      <c r="O2" s="8"/>
      <c r="P2" s="8"/>
      <c r="Q2" s="8"/>
      <c r="R2" s="4"/>
      <c r="S2" s="1"/>
      <c r="T2" s="1"/>
      <c r="U2" s="1"/>
    </row>
    <row r="3" s="5" customFormat="true" ht="8.25" hidden="false" customHeight="true" outlineLevel="0" collapsed="false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  <c r="N3" s="8"/>
      <c r="O3" s="8"/>
      <c r="P3" s="8"/>
      <c r="Q3" s="8"/>
      <c r="R3" s="4"/>
      <c r="S3" s="1"/>
      <c r="T3" s="1"/>
      <c r="U3" s="1"/>
    </row>
    <row r="4" s="16" customFormat="true" ht="17.25" hidden="false" customHeight="true" outlineLevel="0" collapsed="false">
      <c r="A4" s="9" t="s">
        <v>3</v>
      </c>
      <c r="B4" s="9"/>
      <c r="C4" s="9"/>
      <c r="D4" s="9"/>
      <c r="E4" s="9"/>
      <c r="F4" s="9"/>
      <c r="G4" s="10" t="s">
        <v>4</v>
      </c>
      <c r="H4" s="10"/>
      <c r="I4" s="11" t="s">
        <v>5</v>
      </c>
      <c r="J4" s="11"/>
      <c r="K4" s="12" t="s">
        <v>6</v>
      </c>
      <c r="L4" s="12"/>
      <c r="M4" s="12"/>
      <c r="N4" s="13" t="s">
        <v>7</v>
      </c>
      <c r="O4" s="13"/>
      <c r="P4" s="14" t="n">
        <v>45182</v>
      </c>
      <c r="Q4" s="14"/>
      <c r="R4" s="15"/>
      <c r="S4" s="1"/>
      <c r="T4" s="1"/>
      <c r="U4" s="1"/>
    </row>
    <row r="5" s="16" customFormat="true" ht="13.8" hidden="false" customHeight="false" outlineLevel="0" collapsed="false">
      <c r="A5" s="9"/>
      <c r="B5" s="9"/>
      <c r="C5" s="9"/>
      <c r="D5" s="9"/>
      <c r="E5" s="9"/>
      <c r="F5" s="9"/>
      <c r="G5" s="10"/>
      <c r="H5" s="10"/>
      <c r="I5" s="11"/>
      <c r="J5" s="11"/>
      <c r="K5" s="12"/>
      <c r="L5" s="12"/>
      <c r="M5" s="12"/>
      <c r="N5" s="17" t="s">
        <v>8</v>
      </c>
      <c r="O5" s="17"/>
      <c r="P5" s="18" t="n">
        <v>45844</v>
      </c>
      <c r="Q5" s="18"/>
      <c r="R5" s="19" t="n">
        <v>1.08444547348923</v>
      </c>
      <c r="S5" s="1"/>
      <c r="T5" s="1"/>
      <c r="U5" s="1"/>
    </row>
    <row r="6" s="16" customFormat="true" ht="35.05" hidden="false" customHeight="true" outlineLevel="0" collapsed="false">
      <c r="A6" s="20" t="s">
        <v>9</v>
      </c>
      <c r="B6" s="20"/>
      <c r="C6" s="20"/>
      <c r="D6" s="20"/>
      <c r="E6" s="20"/>
      <c r="F6" s="20"/>
      <c r="G6" s="21" t="s">
        <v>10</v>
      </c>
      <c r="H6" s="21"/>
      <c r="I6" s="22" t="n">
        <v>45778</v>
      </c>
      <c r="J6" s="22"/>
      <c r="K6" s="23" t="s">
        <v>11</v>
      </c>
      <c r="L6" s="24" t="n">
        <v>45808</v>
      </c>
      <c r="M6" s="24"/>
      <c r="N6" s="25" t="s">
        <v>12</v>
      </c>
      <c r="O6" s="25"/>
      <c r="P6" s="26" t="s">
        <v>13</v>
      </c>
      <c r="Q6" s="26"/>
      <c r="R6" s="15"/>
      <c r="S6" s="1"/>
      <c r="T6" s="1"/>
      <c r="U6" s="1"/>
    </row>
    <row r="7" s="16" customFormat="true" ht="18.75" hidden="false" customHeight="true" outlineLevel="0" collapsed="false">
      <c r="A7" s="27" t="s">
        <v>14</v>
      </c>
      <c r="B7" s="27"/>
      <c r="C7" s="27"/>
      <c r="D7" s="27"/>
      <c r="E7" s="27"/>
      <c r="F7" s="27"/>
      <c r="G7" s="27"/>
      <c r="H7" s="27"/>
      <c r="I7" s="28" t="str">
        <f aca="false">L8</f>
        <v>MEDIÇÃO 19</v>
      </c>
      <c r="J7" s="28"/>
      <c r="K7" s="28"/>
      <c r="L7" s="29" t="n">
        <f aca="false">O439</f>
        <v>15636.136</v>
      </c>
      <c r="M7" s="29"/>
      <c r="N7" s="30" t="s">
        <v>15</v>
      </c>
      <c r="O7" s="31" t="n">
        <f aca="false">K439</f>
        <v>0.00141701576243141</v>
      </c>
      <c r="P7" s="32" t="s">
        <v>16</v>
      </c>
      <c r="Q7" s="33" t="n">
        <f aca="false">K440</f>
        <v>0.583669241480245</v>
      </c>
      <c r="R7" s="15"/>
      <c r="S7" s="1"/>
      <c r="T7" s="1"/>
      <c r="U7" s="1"/>
    </row>
    <row r="8" s="43" customFormat="true" ht="16.5" hidden="false" customHeight="true" outlineLevel="0" collapsed="false">
      <c r="A8" s="34" t="s">
        <v>17</v>
      </c>
      <c r="B8" s="35" t="s">
        <v>18</v>
      </c>
      <c r="C8" s="36" t="s">
        <v>19</v>
      </c>
      <c r="D8" s="37" t="s">
        <v>20</v>
      </c>
      <c r="E8" s="38" t="s">
        <v>21</v>
      </c>
      <c r="F8" s="38" t="s">
        <v>22</v>
      </c>
      <c r="G8" s="38"/>
      <c r="H8" s="38"/>
      <c r="I8" s="39" t="s">
        <v>23</v>
      </c>
      <c r="J8" s="39"/>
      <c r="K8" s="39"/>
      <c r="L8" s="40" t="s">
        <v>24</v>
      </c>
      <c r="M8" s="40"/>
      <c r="N8" s="40"/>
      <c r="O8" s="41" t="s">
        <v>25</v>
      </c>
      <c r="P8" s="41"/>
      <c r="Q8" s="41"/>
      <c r="R8" s="42"/>
      <c r="S8" s="1"/>
      <c r="T8" s="1"/>
      <c r="U8" s="1"/>
    </row>
    <row r="9" s="43" customFormat="true" ht="25.5" hidden="false" customHeight="false" outlineLevel="0" collapsed="false">
      <c r="A9" s="34"/>
      <c r="B9" s="35"/>
      <c r="C9" s="36"/>
      <c r="D9" s="37"/>
      <c r="E9" s="38"/>
      <c r="F9" s="38" t="s">
        <v>26</v>
      </c>
      <c r="G9" s="38" t="s">
        <v>27</v>
      </c>
      <c r="H9" s="38" t="s">
        <v>28</v>
      </c>
      <c r="I9" s="44" t="s">
        <v>20</v>
      </c>
      <c r="J9" s="45" t="s">
        <v>29</v>
      </c>
      <c r="K9" s="46" t="s">
        <v>30</v>
      </c>
      <c r="L9" s="44" t="s">
        <v>20</v>
      </c>
      <c r="M9" s="47" t="s">
        <v>29</v>
      </c>
      <c r="N9" s="46" t="s">
        <v>30</v>
      </c>
      <c r="O9" s="48" t="s">
        <v>20</v>
      </c>
      <c r="P9" s="47" t="s">
        <v>29</v>
      </c>
      <c r="Q9" s="46" t="s">
        <v>30</v>
      </c>
      <c r="R9" s="42"/>
      <c r="S9" s="1"/>
      <c r="T9" s="1"/>
      <c r="U9" s="1"/>
    </row>
    <row r="10" s="43" customFormat="true" ht="13.8" hidden="false" customHeight="false" outlineLevel="0" collapsed="false">
      <c r="A10" s="49" t="n">
        <v>1</v>
      </c>
      <c r="B10" s="50" t="s">
        <v>31</v>
      </c>
      <c r="C10" s="51"/>
      <c r="D10" s="52"/>
      <c r="E10" s="51" t="s">
        <v>32</v>
      </c>
      <c r="F10" s="51"/>
      <c r="G10" s="51"/>
      <c r="H10" s="51"/>
      <c r="I10" s="53"/>
      <c r="J10" s="51"/>
      <c r="K10" s="54"/>
      <c r="L10" s="51"/>
      <c r="M10" s="55" t="n">
        <f aca="false">SUM(M11:M13)</f>
        <v>0</v>
      </c>
      <c r="N10" s="54"/>
      <c r="O10" s="53"/>
      <c r="P10" s="55" t="n">
        <f aca="false">SUM(P11:P13)</f>
        <v>81114.499</v>
      </c>
      <c r="Q10" s="54"/>
      <c r="R10" s="42"/>
      <c r="S10" s="1"/>
      <c r="T10" s="1"/>
      <c r="U10" s="1"/>
    </row>
    <row r="11" s="43" customFormat="true" ht="23.85" hidden="false" customHeight="false" outlineLevel="0" collapsed="false">
      <c r="A11" s="34" t="s">
        <v>33</v>
      </c>
      <c r="B11" s="56" t="s">
        <v>34</v>
      </c>
      <c r="C11" s="57" t="s">
        <v>35</v>
      </c>
      <c r="D11" s="58" t="n">
        <v>5151</v>
      </c>
      <c r="E11" s="38" t="n">
        <v>14.01</v>
      </c>
      <c r="F11" s="38"/>
      <c r="G11" s="38"/>
      <c r="H11" s="38" t="n">
        <f aca="false">D11+F11-G11</f>
        <v>5151</v>
      </c>
      <c r="I11" s="59" t="n">
        <v>5151</v>
      </c>
      <c r="J11" s="60" t="n">
        <f aca="false">I11*E11</f>
        <v>72165.51</v>
      </c>
      <c r="K11" s="61" t="n">
        <f aca="false">I11/H11</f>
        <v>1</v>
      </c>
      <c r="L11" s="62"/>
      <c r="M11" s="63" t="n">
        <f aca="false">TRUNC((L11*E11),3)</f>
        <v>0</v>
      </c>
      <c r="N11" s="61" t="n">
        <f aca="false">L11/H11</f>
        <v>0</v>
      </c>
      <c r="O11" s="64" t="n">
        <f aca="false">I11+L11</f>
        <v>5151</v>
      </c>
      <c r="P11" s="65" t="n">
        <f aca="false">TRUNC((J11+M11),3)</f>
        <v>72165.51</v>
      </c>
      <c r="Q11" s="66" t="n">
        <f aca="false">K11+N11</f>
        <v>1</v>
      </c>
      <c r="R11" s="42"/>
      <c r="S11" s="1"/>
      <c r="T11" s="1"/>
      <c r="U11" s="1"/>
    </row>
    <row r="12" s="43" customFormat="true" ht="13.8" hidden="false" customHeight="false" outlineLevel="0" collapsed="false">
      <c r="A12" s="34" t="s">
        <v>36</v>
      </c>
      <c r="B12" s="56" t="s">
        <v>37</v>
      </c>
      <c r="C12" s="57" t="s">
        <v>35</v>
      </c>
      <c r="D12" s="58" t="n">
        <v>1000</v>
      </c>
      <c r="E12" s="38" t="n">
        <v>82.34</v>
      </c>
      <c r="F12" s="38"/>
      <c r="G12" s="38"/>
      <c r="H12" s="38" t="n">
        <f aca="false">D12+F12-G12</f>
        <v>1000</v>
      </c>
      <c r="I12" s="59" t="n">
        <v>0</v>
      </c>
      <c r="J12" s="60" t="n">
        <f aca="false">I12*E12</f>
        <v>0</v>
      </c>
      <c r="K12" s="61" t="n">
        <f aca="false">I12/H12</f>
        <v>0</v>
      </c>
      <c r="L12" s="62"/>
      <c r="M12" s="63" t="n">
        <f aca="false">TRUNC((L12*E12),3)</f>
        <v>0</v>
      </c>
      <c r="N12" s="61" t="n">
        <f aca="false">L12/H12</f>
        <v>0</v>
      </c>
      <c r="O12" s="64" t="n">
        <f aca="false">I12+L12</f>
        <v>0</v>
      </c>
      <c r="P12" s="65" t="n">
        <f aca="false">TRUNC((J12+M12),3)</f>
        <v>0</v>
      </c>
      <c r="Q12" s="66" t="n">
        <f aca="false">K12+N12</f>
        <v>0</v>
      </c>
      <c r="R12" s="42"/>
      <c r="S12" s="1"/>
      <c r="T12" s="1"/>
      <c r="U12" s="1"/>
    </row>
    <row r="13" s="43" customFormat="true" ht="23.85" hidden="false" customHeight="false" outlineLevel="0" collapsed="false">
      <c r="A13" s="34" t="s">
        <v>38</v>
      </c>
      <c r="B13" s="56" t="s">
        <v>39</v>
      </c>
      <c r="C13" s="57" t="s">
        <v>40</v>
      </c>
      <c r="D13" s="58" t="n">
        <v>15244</v>
      </c>
      <c r="E13" s="38" t="n">
        <v>0.58705</v>
      </c>
      <c r="F13" s="38"/>
      <c r="G13" s="38"/>
      <c r="H13" s="38" t="n">
        <f aca="false">D13+F13-G13</f>
        <v>15244</v>
      </c>
      <c r="I13" s="59" t="n">
        <v>15243.9979558811</v>
      </c>
      <c r="J13" s="60" t="n">
        <f aca="false">I13*E13</f>
        <v>8948.989</v>
      </c>
      <c r="K13" s="61" t="n">
        <f aca="false">I13/H13</f>
        <v>0.999999865906658</v>
      </c>
      <c r="L13" s="62"/>
      <c r="M13" s="63" t="n">
        <f aca="false">TRUNC((L13*E13),3)</f>
        <v>0</v>
      </c>
      <c r="N13" s="61" t="n">
        <f aca="false">L13/H13</f>
        <v>0</v>
      </c>
      <c r="O13" s="64" t="n">
        <f aca="false">I13+L13</f>
        <v>15243.9979558811</v>
      </c>
      <c r="P13" s="65" t="n">
        <f aca="false">TRUNC((J13+M13),3)</f>
        <v>8948.989</v>
      </c>
      <c r="Q13" s="66" t="n">
        <f aca="false">K13+N13</f>
        <v>0.999999865906658</v>
      </c>
      <c r="R13" s="42"/>
      <c r="S13" s="1"/>
      <c r="T13" s="1"/>
      <c r="U13" s="1"/>
    </row>
    <row r="14" s="43" customFormat="true" ht="13.8" hidden="false" customHeight="false" outlineLevel="0" collapsed="false">
      <c r="A14" s="49" t="n">
        <v>2</v>
      </c>
      <c r="B14" s="50" t="s">
        <v>41</v>
      </c>
      <c r="C14" s="51"/>
      <c r="D14" s="52"/>
      <c r="E14" s="51"/>
      <c r="F14" s="51"/>
      <c r="G14" s="51"/>
      <c r="H14" s="51"/>
      <c r="I14" s="53"/>
      <c r="J14" s="51"/>
      <c r="K14" s="54"/>
      <c r="L14" s="51"/>
      <c r="M14" s="55" t="n">
        <f aca="false">SUM(M15:M19)</f>
        <v>0</v>
      </c>
      <c r="N14" s="54"/>
      <c r="O14" s="53"/>
      <c r="P14" s="55" t="n">
        <f aca="false">SUM(P15:P19)</f>
        <v>1981304.988</v>
      </c>
      <c r="Q14" s="54"/>
      <c r="R14" s="42"/>
      <c r="S14" s="1"/>
      <c r="T14" s="1"/>
      <c r="U14" s="1"/>
    </row>
    <row r="15" s="43" customFormat="true" ht="30.75" hidden="false" customHeight="true" outlineLevel="0" collapsed="false">
      <c r="A15" s="34" t="s">
        <v>42</v>
      </c>
      <c r="B15" s="56" t="s">
        <v>43</v>
      </c>
      <c r="C15" s="58" t="s">
        <v>40</v>
      </c>
      <c r="D15" s="58" t="n">
        <v>180632.63</v>
      </c>
      <c r="E15" s="38" t="n">
        <v>1.70144995397565</v>
      </c>
      <c r="F15" s="38" t="n">
        <v>19874.0973100001</v>
      </c>
      <c r="G15" s="38"/>
      <c r="H15" s="38" t="n">
        <f aca="false">D15+F15-G15</f>
        <v>200506.72731</v>
      </c>
      <c r="I15" s="59" t="n">
        <v>200506.72731</v>
      </c>
      <c r="J15" s="60" t="n">
        <f aca="false">I15*E15</f>
        <v>341152.161953408</v>
      </c>
      <c r="K15" s="61" t="n">
        <f aca="false">I15/H15</f>
        <v>1</v>
      </c>
      <c r="L15" s="62"/>
      <c r="M15" s="63" t="n">
        <f aca="false">TRUNC((L15*E15),3)</f>
        <v>0</v>
      </c>
      <c r="N15" s="61" t="n">
        <f aca="false">L15/H15</f>
        <v>0</v>
      </c>
      <c r="O15" s="64" t="n">
        <f aca="false">I15+L15</f>
        <v>200506.72731</v>
      </c>
      <c r="P15" s="65" t="n">
        <f aca="false">TRUNC((J15+M15),3)</f>
        <v>341152.161</v>
      </c>
      <c r="Q15" s="66" t="n">
        <f aca="false">K15+N15</f>
        <v>1</v>
      </c>
      <c r="R15" s="42"/>
      <c r="S15" s="1"/>
      <c r="T15" s="1"/>
      <c r="U15" s="1"/>
    </row>
    <row r="16" s="43" customFormat="true" ht="28.5" hidden="false" customHeight="true" outlineLevel="0" collapsed="false">
      <c r="A16" s="34" t="s">
        <v>44</v>
      </c>
      <c r="B16" s="56" t="s">
        <v>45</v>
      </c>
      <c r="C16" s="58" t="s">
        <v>46</v>
      </c>
      <c r="D16" s="58" t="n">
        <v>900400.59</v>
      </c>
      <c r="E16" s="38" t="n">
        <v>0.855699994599071</v>
      </c>
      <c r="F16" s="38" t="n">
        <v>129181.632515</v>
      </c>
      <c r="G16" s="38"/>
      <c r="H16" s="38" t="n">
        <f aca="false">D16+F16-G16</f>
        <v>1029582.222515</v>
      </c>
      <c r="I16" s="59" t="n">
        <v>1029582.222515</v>
      </c>
      <c r="J16" s="60" t="n">
        <f aca="false">I16*E16</f>
        <v>881013.502245385</v>
      </c>
      <c r="K16" s="61" t="n">
        <f aca="false">I16/H16</f>
        <v>1</v>
      </c>
      <c r="L16" s="62"/>
      <c r="M16" s="63" t="n">
        <f aca="false">TRUNC((L16*E16),3)</f>
        <v>0</v>
      </c>
      <c r="N16" s="61" t="n">
        <f aca="false">L16/H16</f>
        <v>0</v>
      </c>
      <c r="O16" s="64" t="n">
        <f aca="false">I16+L16</f>
        <v>1029582.222515</v>
      </c>
      <c r="P16" s="65" t="n">
        <f aca="false">TRUNC((J16+M16),3)</f>
        <v>881013.502</v>
      </c>
      <c r="Q16" s="66" t="n">
        <f aca="false">K16+N16</f>
        <v>1</v>
      </c>
      <c r="R16" s="42"/>
      <c r="S16" s="1"/>
      <c r="T16" s="1"/>
      <c r="U16" s="1"/>
    </row>
    <row r="17" s="43" customFormat="true" ht="18" hidden="false" customHeight="true" outlineLevel="0" collapsed="false">
      <c r="A17" s="34" t="s">
        <v>47</v>
      </c>
      <c r="B17" s="56" t="s">
        <v>48</v>
      </c>
      <c r="C17" s="58" t="s">
        <v>40</v>
      </c>
      <c r="D17" s="58" t="n">
        <v>40895.46</v>
      </c>
      <c r="E17" s="38" t="n">
        <v>8.20874982210739</v>
      </c>
      <c r="F17" s="38" t="n">
        <v>12268.638</v>
      </c>
      <c r="G17" s="38"/>
      <c r="H17" s="38" t="n">
        <f aca="false">D17+F17-G17</f>
        <v>53164.098</v>
      </c>
      <c r="I17" s="59" t="n">
        <v>53164.098</v>
      </c>
      <c r="J17" s="60" t="n">
        <f aca="false">I17*E17</f>
        <v>436410.78</v>
      </c>
      <c r="K17" s="61" t="n">
        <f aca="false">I17/H17</f>
        <v>1</v>
      </c>
      <c r="L17" s="62"/>
      <c r="M17" s="63" t="n">
        <f aca="false">TRUNC((L17*E17),3)</f>
        <v>0</v>
      </c>
      <c r="N17" s="61" t="n">
        <f aca="false">L17/H17</f>
        <v>0</v>
      </c>
      <c r="O17" s="64" t="n">
        <f aca="false">I17+L17</f>
        <v>53164.098</v>
      </c>
      <c r="P17" s="65" t="n">
        <f aca="false">TRUNC((J17+M17),3)</f>
        <v>436410.78</v>
      </c>
      <c r="Q17" s="66" t="n">
        <f aca="false">K17+N17</f>
        <v>1</v>
      </c>
      <c r="R17" s="42"/>
      <c r="S17" s="1"/>
      <c r="T17" s="1"/>
      <c r="U17" s="1"/>
    </row>
    <row r="18" s="43" customFormat="true" ht="28.5" hidden="false" customHeight="true" outlineLevel="0" collapsed="false">
      <c r="A18" s="34" t="s">
        <v>49</v>
      </c>
      <c r="B18" s="56" t="s">
        <v>50</v>
      </c>
      <c r="C18" s="58" t="s">
        <v>40</v>
      </c>
      <c r="D18" s="58" t="n">
        <v>195.2</v>
      </c>
      <c r="E18" s="38" t="n">
        <v>139.399487704918</v>
      </c>
      <c r="F18" s="38" t="n">
        <v>300.499930057138</v>
      </c>
      <c r="G18" s="38"/>
      <c r="H18" s="38" t="n">
        <f aca="false">D18+F18-G18</f>
        <v>495.699930057138</v>
      </c>
      <c r="I18" s="59" t="n">
        <v>495.699930057138</v>
      </c>
      <c r="J18" s="60" t="n">
        <f aca="false">I18*E18</f>
        <v>69100.3163053287</v>
      </c>
      <c r="K18" s="61" t="n">
        <f aca="false">I18/H18</f>
        <v>1</v>
      </c>
      <c r="L18" s="62"/>
      <c r="M18" s="63" t="n">
        <f aca="false">TRUNC((L18*E18),3)</f>
        <v>0</v>
      </c>
      <c r="N18" s="61" t="n">
        <f aca="false">L18/H18</f>
        <v>0</v>
      </c>
      <c r="O18" s="64" t="n">
        <f aca="false">I18+L18</f>
        <v>495.699930057138</v>
      </c>
      <c r="P18" s="65" t="n">
        <f aca="false">TRUNC((J18+M18),3)</f>
        <v>69100.316</v>
      </c>
      <c r="Q18" s="66" t="n">
        <f aca="false">K18+N18</f>
        <v>1</v>
      </c>
      <c r="R18" s="42"/>
      <c r="S18" s="1"/>
      <c r="T18" s="1"/>
      <c r="U18" s="1"/>
    </row>
    <row r="19" s="43" customFormat="true" ht="18" hidden="false" customHeight="true" outlineLevel="0" collapsed="false">
      <c r="A19" s="34" t="s">
        <v>51</v>
      </c>
      <c r="B19" s="56" t="s">
        <v>52</v>
      </c>
      <c r="C19" s="58" t="s">
        <v>40</v>
      </c>
      <c r="D19" s="58" t="n">
        <v>133844.34</v>
      </c>
      <c r="E19" s="38" t="n">
        <v>1.72134996519091</v>
      </c>
      <c r="F19" s="38" t="n">
        <v>13498.2891335289</v>
      </c>
      <c r="G19" s="38"/>
      <c r="H19" s="38" t="n">
        <f aca="false">D19+F19-G19</f>
        <v>147342.629133529</v>
      </c>
      <c r="I19" s="59" t="n">
        <v>147342.629133529</v>
      </c>
      <c r="J19" s="60" t="n">
        <f aca="false">I19*E19</f>
        <v>253628.229530137</v>
      </c>
      <c r="K19" s="61" t="n">
        <f aca="false">I19/H19</f>
        <v>1</v>
      </c>
      <c r="L19" s="62"/>
      <c r="M19" s="63" t="n">
        <f aca="false">TRUNC((L19*E19),3)</f>
        <v>0</v>
      </c>
      <c r="N19" s="61" t="n">
        <f aca="false">L19/H19</f>
        <v>0</v>
      </c>
      <c r="O19" s="64" t="n">
        <f aca="false">I19+L19</f>
        <v>147342.629133529</v>
      </c>
      <c r="P19" s="65" t="n">
        <f aca="false">TRUNC((J19+M19),3)</f>
        <v>253628.229</v>
      </c>
      <c r="Q19" s="66" t="n">
        <f aca="false">K19+N19</f>
        <v>1</v>
      </c>
      <c r="R19" s="42"/>
      <c r="S19" s="1"/>
      <c r="T19" s="1"/>
      <c r="U19" s="1"/>
    </row>
    <row r="20" s="43" customFormat="true" ht="13.8" hidden="false" customHeight="false" outlineLevel="0" collapsed="false">
      <c r="A20" s="49" t="n">
        <v>3</v>
      </c>
      <c r="B20" s="50" t="s">
        <v>53</v>
      </c>
      <c r="C20" s="51"/>
      <c r="D20" s="52"/>
      <c r="E20" s="51"/>
      <c r="F20" s="51"/>
      <c r="G20" s="51"/>
      <c r="H20" s="51"/>
      <c r="I20" s="53"/>
      <c r="J20" s="51"/>
      <c r="K20" s="54"/>
      <c r="L20" s="51"/>
      <c r="M20" s="55" t="n">
        <f aca="false">SUM(M21:M40)</f>
        <v>5934.696</v>
      </c>
      <c r="N20" s="54"/>
      <c r="O20" s="53"/>
      <c r="P20" s="55" t="n">
        <f aca="false">SUM(P21:P40)</f>
        <v>1560767.465</v>
      </c>
      <c r="Q20" s="54"/>
      <c r="R20" s="42" t="n">
        <f aca="false">M20*$R$5</f>
        <v>6435.85421373464</v>
      </c>
      <c r="S20" s="1"/>
      <c r="T20" s="67" t="n">
        <f aca="false">R20-M20</f>
        <v>501.158213734639</v>
      </c>
      <c r="U20" s="1"/>
    </row>
    <row r="21" s="43" customFormat="true" ht="23.85" hidden="false" customHeight="false" outlineLevel="0" collapsed="false">
      <c r="A21" s="34" t="s">
        <v>54</v>
      </c>
      <c r="B21" s="68" t="s">
        <v>55</v>
      </c>
      <c r="C21" s="58" t="s">
        <v>56</v>
      </c>
      <c r="D21" s="58" t="n">
        <v>156</v>
      </c>
      <c r="E21" s="38" t="n">
        <v>4714.56884615385</v>
      </c>
      <c r="F21" s="38"/>
      <c r="G21" s="38"/>
      <c r="H21" s="38" t="n">
        <f aca="false">D21+F21-G21</f>
        <v>156</v>
      </c>
      <c r="I21" s="59" t="n">
        <v>156</v>
      </c>
      <c r="J21" s="60" t="n">
        <f aca="false">I21*E21</f>
        <v>735472.740000001</v>
      </c>
      <c r="K21" s="61" t="n">
        <f aca="false">I21/H21</f>
        <v>1</v>
      </c>
      <c r="L21" s="62"/>
      <c r="M21" s="63" t="n">
        <f aca="false">TRUNC((L21*E21),3)</f>
        <v>0</v>
      </c>
      <c r="N21" s="61" t="n">
        <f aca="false">L21/H21</f>
        <v>0</v>
      </c>
      <c r="O21" s="64" t="n">
        <f aca="false">I21+L21</f>
        <v>156</v>
      </c>
      <c r="P21" s="65" t="n">
        <f aca="false">TRUNC((J21+M21),3)</f>
        <v>735472.74</v>
      </c>
      <c r="Q21" s="66" t="n">
        <f aca="false">K21+N21</f>
        <v>1</v>
      </c>
      <c r="R21" s="42"/>
      <c r="S21" s="1"/>
      <c r="T21" s="1"/>
      <c r="U21" s="1"/>
    </row>
    <row r="22" s="43" customFormat="true" ht="23.85" hidden="false" customHeight="false" outlineLevel="0" collapsed="false">
      <c r="A22" s="34" t="s">
        <v>57</v>
      </c>
      <c r="B22" s="68" t="s">
        <v>58</v>
      </c>
      <c r="C22" s="58" t="s">
        <v>59</v>
      </c>
      <c r="D22" s="58" t="n">
        <v>2</v>
      </c>
      <c r="E22" s="38" t="n">
        <v>26973.825</v>
      </c>
      <c r="F22" s="38"/>
      <c r="G22" s="38"/>
      <c r="H22" s="38" t="n">
        <f aca="false">D22+F22-G22</f>
        <v>2</v>
      </c>
      <c r="I22" s="59" t="n">
        <v>2</v>
      </c>
      <c r="J22" s="60" t="n">
        <f aca="false">I22*E22</f>
        <v>53947.65</v>
      </c>
      <c r="K22" s="61" t="n">
        <f aca="false">I22/H22</f>
        <v>1</v>
      </c>
      <c r="L22" s="62"/>
      <c r="M22" s="63" t="n">
        <f aca="false">TRUNC((L22*E22),3)</f>
        <v>0</v>
      </c>
      <c r="N22" s="61" t="n">
        <f aca="false">L22/H22</f>
        <v>0</v>
      </c>
      <c r="O22" s="64" t="n">
        <f aca="false">I22+L22</f>
        <v>2</v>
      </c>
      <c r="P22" s="65" t="n">
        <f aca="false">TRUNC((J22+M22),3)</f>
        <v>53947.65</v>
      </c>
      <c r="Q22" s="66" t="n">
        <f aca="false">K22+N22</f>
        <v>1</v>
      </c>
      <c r="R22" s="42"/>
      <c r="S22" s="1"/>
      <c r="T22" s="1"/>
      <c r="U22" s="1"/>
    </row>
    <row r="23" s="43" customFormat="true" ht="23.85" hidden="false" customHeight="false" outlineLevel="0" collapsed="false">
      <c r="A23" s="34" t="s">
        <v>60</v>
      </c>
      <c r="B23" s="68" t="s">
        <v>61</v>
      </c>
      <c r="C23" s="58" t="s">
        <v>56</v>
      </c>
      <c r="D23" s="58" t="n">
        <v>81</v>
      </c>
      <c r="E23" s="38" t="n">
        <v>492.031481481482</v>
      </c>
      <c r="F23" s="38" t="n">
        <v>49</v>
      </c>
      <c r="G23" s="38"/>
      <c r="H23" s="38" t="n">
        <f aca="false">D23+F23-G23</f>
        <v>130</v>
      </c>
      <c r="I23" s="59" t="n">
        <v>130</v>
      </c>
      <c r="J23" s="60" t="n">
        <f aca="false">I23*E23</f>
        <v>63964.0925925927</v>
      </c>
      <c r="K23" s="61" t="n">
        <f aca="false">I23/H23</f>
        <v>1</v>
      </c>
      <c r="L23" s="62"/>
      <c r="M23" s="63" t="n">
        <f aca="false">TRUNC((L23*E23),3)</f>
        <v>0</v>
      </c>
      <c r="N23" s="61" t="n">
        <f aca="false">L23/H23</f>
        <v>0</v>
      </c>
      <c r="O23" s="64" t="n">
        <f aca="false">I23+L23</f>
        <v>130</v>
      </c>
      <c r="P23" s="65" t="n">
        <f aca="false">TRUNC((J23+M23),3)</f>
        <v>63964.092</v>
      </c>
      <c r="Q23" s="66" t="n">
        <f aca="false">K23+N23</f>
        <v>1</v>
      </c>
      <c r="R23" s="42"/>
      <c r="S23" s="1"/>
      <c r="T23" s="1"/>
      <c r="U23" s="1"/>
    </row>
    <row r="24" s="43" customFormat="true" ht="23.85" hidden="false" customHeight="false" outlineLevel="0" collapsed="false">
      <c r="A24" s="34" t="s">
        <v>62</v>
      </c>
      <c r="B24" s="68" t="s">
        <v>63</v>
      </c>
      <c r="C24" s="58" t="s">
        <v>59</v>
      </c>
      <c r="D24" s="58" t="n">
        <v>4</v>
      </c>
      <c r="E24" s="38" t="n">
        <v>3701.4475</v>
      </c>
      <c r="F24" s="38"/>
      <c r="G24" s="38"/>
      <c r="H24" s="38" t="n">
        <f aca="false">D24+F24-G24</f>
        <v>4</v>
      </c>
      <c r="I24" s="59" t="n">
        <v>4</v>
      </c>
      <c r="J24" s="60" t="n">
        <f aca="false">I24*E24</f>
        <v>14805.79</v>
      </c>
      <c r="K24" s="61" t="n">
        <f aca="false">I24/H24</f>
        <v>1</v>
      </c>
      <c r="L24" s="62"/>
      <c r="M24" s="63" t="n">
        <f aca="false">TRUNC((L24*E24),3)</f>
        <v>0</v>
      </c>
      <c r="N24" s="61" t="n">
        <f aca="false">L24/H24</f>
        <v>0</v>
      </c>
      <c r="O24" s="64" t="n">
        <f aca="false">I24+L24</f>
        <v>4</v>
      </c>
      <c r="P24" s="65" t="n">
        <f aca="false">TRUNC((J24+M24),3)</f>
        <v>14805.79</v>
      </c>
      <c r="Q24" s="66" t="n">
        <f aca="false">K24+N24</f>
        <v>1</v>
      </c>
      <c r="R24" s="42"/>
      <c r="S24" s="1"/>
      <c r="T24" s="1"/>
      <c r="U24" s="1"/>
    </row>
    <row r="25" s="43" customFormat="true" ht="23.85" hidden="false" customHeight="false" outlineLevel="0" collapsed="false">
      <c r="A25" s="34" t="s">
        <v>64</v>
      </c>
      <c r="B25" s="68" t="s">
        <v>65</v>
      </c>
      <c r="C25" s="58" t="s">
        <v>56</v>
      </c>
      <c r="D25" s="58" t="n">
        <v>893</v>
      </c>
      <c r="E25" s="38" t="n">
        <v>61.0746920492721</v>
      </c>
      <c r="F25" s="38"/>
      <c r="G25" s="38"/>
      <c r="H25" s="38" t="n">
        <f aca="false">D25+F25-G25</f>
        <v>893</v>
      </c>
      <c r="I25" s="59" t="n">
        <v>893</v>
      </c>
      <c r="J25" s="60" t="n">
        <f aca="false">I25*E25</f>
        <v>54539.7</v>
      </c>
      <c r="K25" s="61" t="n">
        <f aca="false">I25/H25</f>
        <v>1</v>
      </c>
      <c r="L25" s="62"/>
      <c r="M25" s="63" t="n">
        <f aca="false">TRUNC((L25*E25),3)</f>
        <v>0</v>
      </c>
      <c r="N25" s="61" t="n">
        <f aca="false">L25/H25</f>
        <v>0</v>
      </c>
      <c r="O25" s="64" t="n">
        <f aca="false">I25+L25</f>
        <v>893</v>
      </c>
      <c r="P25" s="65" t="n">
        <f aca="false">TRUNC((J25+M25),3)</f>
        <v>54539.7</v>
      </c>
      <c r="Q25" s="66" t="n">
        <f aca="false">K25+N25</f>
        <v>1</v>
      </c>
      <c r="R25" s="42"/>
      <c r="S25" s="1"/>
      <c r="T25" s="1"/>
      <c r="U25" s="1"/>
    </row>
    <row r="26" s="43" customFormat="true" ht="23.85" hidden="false" customHeight="false" outlineLevel="0" collapsed="false">
      <c r="A26" s="34" t="s">
        <v>66</v>
      </c>
      <c r="B26" s="68" t="s">
        <v>67</v>
      </c>
      <c r="C26" s="58" t="s">
        <v>56</v>
      </c>
      <c r="D26" s="58" t="n">
        <v>373</v>
      </c>
      <c r="E26" s="38" t="n">
        <v>115.170294906166</v>
      </c>
      <c r="F26" s="38"/>
      <c r="G26" s="38"/>
      <c r="H26" s="38" t="n">
        <f aca="false">D26+F26-G26</f>
        <v>373</v>
      </c>
      <c r="I26" s="59" t="n">
        <v>373</v>
      </c>
      <c r="J26" s="60" t="n">
        <f aca="false">I26*E26</f>
        <v>42958.5199999999</v>
      </c>
      <c r="K26" s="61" t="n">
        <f aca="false">I26/H26</f>
        <v>1</v>
      </c>
      <c r="L26" s="62"/>
      <c r="M26" s="63" t="n">
        <f aca="false">TRUNC((L26*E26),3)</f>
        <v>0</v>
      </c>
      <c r="N26" s="61" t="n">
        <f aca="false">L26/H26</f>
        <v>0</v>
      </c>
      <c r="O26" s="64" t="n">
        <f aca="false">I26+L26</f>
        <v>373</v>
      </c>
      <c r="P26" s="65" t="n">
        <f aca="false">TRUNC((J26+M26),3)</f>
        <v>42958.52</v>
      </c>
      <c r="Q26" s="66" t="n">
        <f aca="false">K26+N26</f>
        <v>1</v>
      </c>
      <c r="R26" s="42"/>
      <c r="S26" s="1"/>
      <c r="T26" s="1"/>
      <c r="U26" s="1"/>
    </row>
    <row r="27" s="43" customFormat="true" ht="13.8" hidden="false" customHeight="false" outlineLevel="0" collapsed="false">
      <c r="A27" s="34" t="s">
        <v>68</v>
      </c>
      <c r="B27" s="68" t="s">
        <v>69</v>
      </c>
      <c r="C27" s="58" t="s">
        <v>56</v>
      </c>
      <c r="D27" s="58" t="n">
        <v>119</v>
      </c>
      <c r="E27" s="38" t="n">
        <v>368.660084033614</v>
      </c>
      <c r="F27" s="38"/>
      <c r="G27" s="38"/>
      <c r="H27" s="38" t="n">
        <f aca="false">D27+F27-G27</f>
        <v>119</v>
      </c>
      <c r="I27" s="59" t="n">
        <v>119</v>
      </c>
      <c r="J27" s="60" t="n">
        <f aca="false">I27*E27</f>
        <v>43870.5500000001</v>
      </c>
      <c r="K27" s="61" t="n">
        <f aca="false">I27/H27</f>
        <v>1</v>
      </c>
      <c r="L27" s="62"/>
      <c r="M27" s="63" t="n">
        <f aca="false">TRUNC((L27*E27),3)</f>
        <v>0</v>
      </c>
      <c r="N27" s="61" t="n">
        <f aca="false">L27/H27</f>
        <v>0</v>
      </c>
      <c r="O27" s="64" t="n">
        <f aca="false">I27+L27</f>
        <v>119</v>
      </c>
      <c r="P27" s="65" t="n">
        <f aca="false">TRUNC((J27+M27),3)</f>
        <v>43870.55</v>
      </c>
      <c r="Q27" s="66" t="n">
        <f aca="false">K27+N27</f>
        <v>1</v>
      </c>
      <c r="R27" s="42"/>
      <c r="S27" s="1"/>
      <c r="T27" s="1"/>
      <c r="U27" s="1"/>
    </row>
    <row r="28" s="43" customFormat="true" ht="23.85" hidden="false" customHeight="false" outlineLevel="0" collapsed="false">
      <c r="A28" s="34" t="s">
        <v>70</v>
      </c>
      <c r="B28" s="68" t="s">
        <v>71</v>
      </c>
      <c r="C28" s="58" t="s">
        <v>59</v>
      </c>
      <c r="D28" s="58" t="n">
        <v>2</v>
      </c>
      <c r="E28" s="38" t="n">
        <v>882.06</v>
      </c>
      <c r="F28" s="38"/>
      <c r="G28" s="38"/>
      <c r="H28" s="38" t="n">
        <f aca="false">D28+F28-G28</f>
        <v>2</v>
      </c>
      <c r="I28" s="59" t="n">
        <v>2</v>
      </c>
      <c r="J28" s="60" t="n">
        <f aca="false">I28*E28</f>
        <v>1764.12</v>
      </c>
      <c r="K28" s="61" t="n">
        <f aca="false">I28/H28</f>
        <v>1</v>
      </c>
      <c r="L28" s="62"/>
      <c r="M28" s="63" t="n">
        <f aca="false">TRUNC((L28*E28),3)</f>
        <v>0</v>
      </c>
      <c r="N28" s="61" t="n">
        <f aca="false">L28/H28</f>
        <v>0</v>
      </c>
      <c r="O28" s="64" t="n">
        <f aca="false">I28+L28</f>
        <v>2</v>
      </c>
      <c r="P28" s="65" t="n">
        <f aca="false">TRUNC((J28+M28),3)</f>
        <v>1764.12</v>
      </c>
      <c r="Q28" s="66" t="n">
        <f aca="false">K28+N28</f>
        <v>1</v>
      </c>
      <c r="R28" s="42"/>
      <c r="S28" s="1"/>
      <c r="T28" s="1"/>
      <c r="U28" s="1"/>
    </row>
    <row r="29" s="43" customFormat="true" ht="23.85" hidden="false" customHeight="false" outlineLevel="0" collapsed="false">
      <c r="A29" s="34" t="s">
        <v>72</v>
      </c>
      <c r="B29" s="68" t="s">
        <v>73</v>
      </c>
      <c r="C29" s="58" t="s">
        <v>59</v>
      </c>
      <c r="D29" s="58" t="n">
        <v>1</v>
      </c>
      <c r="E29" s="38" t="n">
        <v>6182.57</v>
      </c>
      <c r="F29" s="38"/>
      <c r="G29" s="38"/>
      <c r="H29" s="38" t="n">
        <f aca="false">D29+F29-G29</f>
        <v>1</v>
      </c>
      <c r="I29" s="59" t="n">
        <v>1</v>
      </c>
      <c r="J29" s="60" t="n">
        <f aca="false">I29*E29</f>
        <v>6182.57</v>
      </c>
      <c r="K29" s="61" t="n">
        <f aca="false">I29/H29</f>
        <v>1</v>
      </c>
      <c r="L29" s="62"/>
      <c r="M29" s="63" t="n">
        <f aca="false">TRUNC((L29*E29),3)</f>
        <v>0</v>
      </c>
      <c r="N29" s="61" t="n">
        <f aca="false">L29/H29</f>
        <v>0</v>
      </c>
      <c r="O29" s="64" t="n">
        <f aca="false">I29+L29</f>
        <v>1</v>
      </c>
      <c r="P29" s="65" t="n">
        <f aca="false">TRUNC((J29+M29),3)</f>
        <v>6182.57</v>
      </c>
      <c r="Q29" s="66" t="n">
        <f aca="false">K29+N29</f>
        <v>1</v>
      </c>
      <c r="R29" s="42"/>
      <c r="S29" s="1"/>
      <c r="T29" s="1"/>
      <c r="U29" s="1"/>
    </row>
    <row r="30" s="43" customFormat="true" ht="23.85" hidden="false" customHeight="false" outlineLevel="0" collapsed="false">
      <c r="A30" s="34" t="s">
        <v>74</v>
      </c>
      <c r="B30" s="68" t="s">
        <v>75</v>
      </c>
      <c r="C30" s="58" t="s">
        <v>76</v>
      </c>
      <c r="D30" s="58"/>
      <c r="E30" s="38" t="n">
        <v>9.0805771539662</v>
      </c>
      <c r="F30" s="38" t="n">
        <v>1100.79897241267</v>
      </c>
      <c r="G30" s="38"/>
      <c r="H30" s="38" t="n">
        <f aca="false">D30+F30-G30</f>
        <v>1100.79897241267</v>
      </c>
      <c r="I30" s="59" t="n">
        <v>1100.79897241267</v>
      </c>
      <c r="J30" s="60" t="n">
        <f aca="false">I30*E30</f>
        <v>9995.88999999996</v>
      </c>
      <c r="K30" s="61" t="n">
        <f aca="false">I30/H30</f>
        <v>1</v>
      </c>
      <c r="L30" s="62"/>
      <c r="M30" s="63" t="n">
        <f aca="false">TRUNC((L30*E30),3)</f>
        <v>0</v>
      </c>
      <c r="N30" s="61" t="n">
        <f aca="false">L30/H30</f>
        <v>0</v>
      </c>
      <c r="O30" s="64" t="n">
        <f aca="false">I30+L30</f>
        <v>1100.79897241267</v>
      </c>
      <c r="P30" s="65" t="n">
        <f aca="false">TRUNC((J30+M30),3)</f>
        <v>9995.89</v>
      </c>
      <c r="Q30" s="66" t="n">
        <f aca="false">K30+N30</f>
        <v>1</v>
      </c>
      <c r="R30" s="42"/>
      <c r="S30" s="1"/>
      <c r="T30" s="1"/>
      <c r="U30" s="1"/>
    </row>
    <row r="31" s="43" customFormat="true" ht="23.85" hidden="false" customHeight="false" outlineLevel="0" collapsed="false">
      <c r="A31" s="34" t="s">
        <v>77</v>
      </c>
      <c r="B31" s="68" t="s">
        <v>78</v>
      </c>
      <c r="C31" s="58" t="s">
        <v>76</v>
      </c>
      <c r="D31" s="58"/>
      <c r="E31" s="38" t="n">
        <v>9.0805771539662</v>
      </c>
      <c r="F31" s="38" t="n">
        <v>2159.99926738501</v>
      </c>
      <c r="G31" s="38"/>
      <c r="H31" s="38" t="n">
        <f aca="false">D31+F31-G31</f>
        <v>2159.99926738501</v>
      </c>
      <c r="I31" s="59" t="n">
        <v>2159.99926738501</v>
      </c>
      <c r="J31" s="60" t="n">
        <f aca="false">I31*E31</f>
        <v>19614.0400000001</v>
      </c>
      <c r="K31" s="61" t="n">
        <f aca="false">I31/H31</f>
        <v>1</v>
      </c>
      <c r="L31" s="62"/>
      <c r="M31" s="63" t="n">
        <f aca="false">TRUNC((L31*E31),3)</f>
        <v>0</v>
      </c>
      <c r="N31" s="61" t="n">
        <f aca="false">L31/H31</f>
        <v>0</v>
      </c>
      <c r="O31" s="64" t="n">
        <f aca="false">I31+L31</f>
        <v>2159.99926738501</v>
      </c>
      <c r="P31" s="65" t="n">
        <f aca="false">TRUNC((J31+M31),3)</f>
        <v>19614.04</v>
      </c>
      <c r="Q31" s="66" t="n">
        <f aca="false">K31+N31</f>
        <v>1</v>
      </c>
      <c r="R31" s="42"/>
      <c r="S31" s="1"/>
      <c r="T31" s="1"/>
      <c r="U31" s="1"/>
    </row>
    <row r="32" s="43" customFormat="true" ht="23.85" hidden="false" customHeight="false" outlineLevel="0" collapsed="false">
      <c r="A32" s="34" t="s">
        <v>79</v>
      </c>
      <c r="B32" s="68" t="s">
        <v>80</v>
      </c>
      <c r="C32" s="58" t="s">
        <v>81</v>
      </c>
      <c r="D32" s="58"/>
      <c r="E32" s="38" t="n">
        <v>3547.96519009171</v>
      </c>
      <c r="F32" s="38" t="n">
        <v>24</v>
      </c>
      <c r="G32" s="38"/>
      <c r="H32" s="38" t="n">
        <f aca="false">D32+F32-G32</f>
        <v>24</v>
      </c>
      <c r="I32" s="59" t="n">
        <v>24</v>
      </c>
      <c r="J32" s="60" t="n">
        <f aca="false">I32*E32</f>
        <v>85151.164562201</v>
      </c>
      <c r="K32" s="61" t="n">
        <f aca="false">I32/H32</f>
        <v>1</v>
      </c>
      <c r="L32" s="62"/>
      <c r="M32" s="63" t="n">
        <f aca="false">TRUNC((L32*E32),3)</f>
        <v>0</v>
      </c>
      <c r="N32" s="61" t="n">
        <f aca="false">L32/H32</f>
        <v>0</v>
      </c>
      <c r="O32" s="64" t="n">
        <f aca="false">I32+L32</f>
        <v>24</v>
      </c>
      <c r="P32" s="65" t="n">
        <f aca="false">TRUNC((J32+M32),3)</f>
        <v>85151.164</v>
      </c>
      <c r="Q32" s="66" t="n">
        <f aca="false">K32+N32</f>
        <v>1</v>
      </c>
      <c r="R32" s="42"/>
      <c r="S32" s="1"/>
      <c r="T32" s="1"/>
      <c r="U32" s="1"/>
    </row>
    <row r="33" s="43" customFormat="true" ht="23.85" hidden="false" customHeight="false" outlineLevel="0" collapsed="false">
      <c r="A33" s="34" t="s">
        <v>82</v>
      </c>
      <c r="B33" s="68" t="s">
        <v>83</v>
      </c>
      <c r="C33" s="58" t="s">
        <v>76</v>
      </c>
      <c r="D33" s="58"/>
      <c r="E33" s="38" t="n">
        <v>914.610843529252</v>
      </c>
      <c r="F33" s="38" t="n">
        <v>67.9999919528735</v>
      </c>
      <c r="G33" s="38"/>
      <c r="H33" s="38" t="n">
        <f aca="false">D33+F33-G33</f>
        <v>67.9999919528735</v>
      </c>
      <c r="I33" s="59" t="n">
        <v>0</v>
      </c>
      <c r="J33" s="60" t="n">
        <f aca="false">I33*E33</f>
        <v>0</v>
      </c>
      <c r="K33" s="61" t="n">
        <f aca="false">I33/H33</f>
        <v>0</v>
      </c>
      <c r="L33" s="62"/>
      <c r="M33" s="63" t="n">
        <f aca="false">TRUNC((L33*E33),3)</f>
        <v>0</v>
      </c>
      <c r="N33" s="61" t="n">
        <f aca="false">L33/H33</f>
        <v>0</v>
      </c>
      <c r="O33" s="64" t="n">
        <f aca="false">I33+L33</f>
        <v>0</v>
      </c>
      <c r="P33" s="65" t="n">
        <f aca="false">TRUNC((J33+M33),3)</f>
        <v>0</v>
      </c>
      <c r="Q33" s="66" t="n">
        <f aca="false">K33+N33</f>
        <v>0</v>
      </c>
      <c r="R33" s="42"/>
      <c r="S33" s="1"/>
      <c r="T33" s="1"/>
      <c r="U33" s="1"/>
    </row>
    <row r="34" s="43" customFormat="true" ht="48.05" hidden="false" customHeight="false" outlineLevel="0" collapsed="false">
      <c r="A34" s="34" t="s">
        <v>84</v>
      </c>
      <c r="B34" s="68" t="s">
        <v>85</v>
      </c>
      <c r="C34" s="58" t="s">
        <v>40</v>
      </c>
      <c r="D34" s="58"/>
      <c r="E34" s="38" t="n">
        <v>801.12</v>
      </c>
      <c r="F34" s="38" t="n">
        <v>241.608</v>
      </c>
      <c r="G34" s="38"/>
      <c r="H34" s="38" t="n">
        <f aca="false">D34+F34-G34</f>
        <v>241.608</v>
      </c>
      <c r="I34" s="59" t="n">
        <v>234.2</v>
      </c>
      <c r="J34" s="60" t="n">
        <f aca="false">I34*E34</f>
        <v>187622.304</v>
      </c>
      <c r="K34" s="61" t="n">
        <f aca="false">I34/H34</f>
        <v>0.969338763617099</v>
      </c>
      <c r="L34" s="62" t="n">
        <v>7.40800000000002</v>
      </c>
      <c r="M34" s="63" t="n">
        <f aca="false">TRUNC((L34*E34),3)</f>
        <v>5934.696</v>
      </c>
      <c r="N34" s="61" t="n">
        <f aca="false">L34/H34</f>
        <v>0.0306612363829013</v>
      </c>
      <c r="O34" s="64" t="n">
        <f aca="false">I34+L34</f>
        <v>241.608</v>
      </c>
      <c r="P34" s="65" t="n">
        <f aca="false">TRUNC((J34+M34),3)</f>
        <v>193557</v>
      </c>
      <c r="Q34" s="66" t="n">
        <f aca="false">K34+N34</f>
        <v>1</v>
      </c>
      <c r="R34" s="42"/>
      <c r="S34" s="1"/>
      <c r="T34" s="1"/>
      <c r="U34" s="1"/>
    </row>
    <row r="35" s="43" customFormat="true" ht="23.85" hidden="false" customHeight="false" outlineLevel="0" collapsed="false">
      <c r="A35" s="34" t="s">
        <v>86</v>
      </c>
      <c r="B35" s="68" t="s">
        <v>87</v>
      </c>
      <c r="C35" s="58" t="s">
        <v>88</v>
      </c>
      <c r="D35" s="58"/>
      <c r="E35" s="38" t="n">
        <v>15.73</v>
      </c>
      <c r="F35" s="38" t="n">
        <v>3432.5</v>
      </c>
      <c r="G35" s="38"/>
      <c r="H35" s="38" t="n">
        <f aca="false">D35+F35-G35</f>
        <v>3432.5</v>
      </c>
      <c r="I35" s="59" t="n">
        <v>3432.5</v>
      </c>
      <c r="J35" s="60" t="n">
        <f aca="false">I35*E35</f>
        <v>53993.225</v>
      </c>
      <c r="K35" s="61" t="n">
        <f aca="false">I35/H35</f>
        <v>1</v>
      </c>
      <c r="L35" s="62"/>
      <c r="M35" s="63" t="n">
        <f aca="false">TRUNC((L35*E35),3)</f>
        <v>0</v>
      </c>
      <c r="N35" s="61" t="n">
        <f aca="false">L35/H35</f>
        <v>0</v>
      </c>
      <c r="O35" s="64" t="n">
        <f aca="false">I35+L35</f>
        <v>3432.5</v>
      </c>
      <c r="P35" s="65" t="n">
        <f aca="false">TRUNC((J35+M35),3)</f>
        <v>53993.225</v>
      </c>
      <c r="Q35" s="66" t="n">
        <f aca="false">K35+N35</f>
        <v>1</v>
      </c>
      <c r="R35" s="42"/>
      <c r="S35" s="1"/>
      <c r="T35" s="1"/>
      <c r="U35" s="1"/>
    </row>
    <row r="36" s="43" customFormat="true" ht="35.05" hidden="false" customHeight="false" outlineLevel="0" collapsed="false">
      <c r="A36" s="34" t="s">
        <v>89</v>
      </c>
      <c r="B36" s="68" t="s">
        <v>90</v>
      </c>
      <c r="C36" s="58" t="s">
        <v>35</v>
      </c>
      <c r="D36" s="58"/>
      <c r="E36" s="38" t="n">
        <v>119.66</v>
      </c>
      <c r="F36" s="38" t="n">
        <v>216</v>
      </c>
      <c r="G36" s="38"/>
      <c r="H36" s="38" t="n">
        <f aca="false">D36+F36-G36</f>
        <v>216</v>
      </c>
      <c r="I36" s="59" t="n">
        <v>216</v>
      </c>
      <c r="J36" s="60" t="n">
        <f aca="false">I36*E36</f>
        <v>25846.56</v>
      </c>
      <c r="K36" s="61" t="n">
        <f aca="false">I36/H36</f>
        <v>1</v>
      </c>
      <c r="L36" s="62"/>
      <c r="M36" s="63" t="n">
        <f aca="false">TRUNC((L36*E36),3)</f>
        <v>0</v>
      </c>
      <c r="N36" s="61" t="n">
        <f aca="false">L36/H36</f>
        <v>0</v>
      </c>
      <c r="O36" s="64" t="n">
        <f aca="false">I36+L36</f>
        <v>216</v>
      </c>
      <c r="P36" s="65" t="n">
        <f aca="false">TRUNC((J36+M36),3)</f>
        <v>25846.56</v>
      </c>
      <c r="Q36" s="66" t="n">
        <f aca="false">K36+N36</f>
        <v>1</v>
      </c>
      <c r="R36" s="42"/>
      <c r="S36" s="1"/>
      <c r="T36" s="1"/>
      <c r="U36" s="1"/>
    </row>
    <row r="37" s="43" customFormat="true" ht="35.05" hidden="false" customHeight="false" outlineLevel="0" collapsed="false">
      <c r="A37" s="34" t="s">
        <v>91</v>
      </c>
      <c r="B37" s="68" t="s">
        <v>92</v>
      </c>
      <c r="C37" s="58" t="s">
        <v>40</v>
      </c>
      <c r="D37" s="58"/>
      <c r="E37" s="38" t="n">
        <v>139.3995</v>
      </c>
      <c r="F37" s="38" t="n">
        <v>167.999956958239</v>
      </c>
      <c r="G37" s="38"/>
      <c r="H37" s="38" t="n">
        <f aca="false">D37+F37-G37</f>
        <v>167.999956958239</v>
      </c>
      <c r="I37" s="59" t="n">
        <v>167.999956958239</v>
      </c>
      <c r="J37" s="60" t="n">
        <f aca="false">I37*E37</f>
        <v>23419.11</v>
      </c>
      <c r="K37" s="61" t="n">
        <f aca="false">I37/H37</f>
        <v>1</v>
      </c>
      <c r="L37" s="62"/>
      <c r="M37" s="63" t="n">
        <f aca="false">TRUNC((L37*E37),3)</f>
        <v>0</v>
      </c>
      <c r="N37" s="61" t="n">
        <f aca="false">L37/H37</f>
        <v>0</v>
      </c>
      <c r="O37" s="64" t="n">
        <f aca="false">I37+L37</f>
        <v>167.999956958239</v>
      </c>
      <c r="P37" s="65" t="n">
        <f aca="false">TRUNC((J37+M37),3)</f>
        <v>23419.11</v>
      </c>
      <c r="Q37" s="66" t="n">
        <f aca="false">K37+N37</f>
        <v>1</v>
      </c>
      <c r="R37" s="42"/>
      <c r="S37" s="1"/>
      <c r="T37" s="1"/>
      <c r="U37" s="1"/>
    </row>
    <row r="38" s="43" customFormat="true" ht="23.85" hidden="false" customHeight="false" outlineLevel="0" collapsed="false">
      <c r="A38" s="34" t="s">
        <v>93</v>
      </c>
      <c r="B38" s="68" t="s">
        <v>94</v>
      </c>
      <c r="C38" s="58" t="s">
        <v>81</v>
      </c>
      <c r="D38" s="58"/>
      <c r="E38" s="38" t="n">
        <v>179.979613851326</v>
      </c>
      <c r="F38" s="38" t="n">
        <v>40</v>
      </c>
      <c r="G38" s="38"/>
      <c r="H38" s="38" t="n">
        <f aca="false">D38+F38-G38</f>
        <v>40</v>
      </c>
      <c r="I38" s="59" t="n">
        <v>40</v>
      </c>
      <c r="J38" s="60" t="n">
        <f aca="false">I38*E38</f>
        <v>7199.18455405304</v>
      </c>
      <c r="K38" s="61" t="n">
        <f aca="false">I38/H38</f>
        <v>1</v>
      </c>
      <c r="L38" s="62"/>
      <c r="M38" s="63" t="n">
        <f aca="false">TRUNC((L38*E38),3)</f>
        <v>0</v>
      </c>
      <c r="N38" s="61" t="n">
        <f aca="false">L38/H38</f>
        <v>0</v>
      </c>
      <c r="O38" s="64" t="n">
        <f aca="false">I38+L38</f>
        <v>40</v>
      </c>
      <c r="P38" s="65" t="n">
        <f aca="false">TRUNC((J38+M38),3)</f>
        <v>7199.184</v>
      </c>
      <c r="Q38" s="66" t="n">
        <f aca="false">K38+N38</f>
        <v>1</v>
      </c>
      <c r="R38" s="42"/>
      <c r="S38" s="1"/>
      <c r="T38" s="1"/>
      <c r="U38" s="1"/>
    </row>
    <row r="39" s="43" customFormat="true" ht="23.85" hidden="false" customHeight="false" outlineLevel="0" collapsed="false">
      <c r="A39" s="34" t="s">
        <v>95</v>
      </c>
      <c r="B39" s="68" t="s">
        <v>96</v>
      </c>
      <c r="C39" s="58" t="s">
        <v>97</v>
      </c>
      <c r="D39" s="58"/>
      <c r="E39" s="38" t="n">
        <v>838.647675671216</v>
      </c>
      <c r="F39" s="38" t="n">
        <v>112.5</v>
      </c>
      <c r="G39" s="38"/>
      <c r="H39" s="38" t="n">
        <f aca="false">D39+F39-G39</f>
        <v>112.5</v>
      </c>
      <c r="I39" s="59" t="n">
        <v>112.5</v>
      </c>
      <c r="J39" s="60" t="n">
        <f aca="false">I39*E39</f>
        <v>94347.8635130118</v>
      </c>
      <c r="K39" s="61" t="n">
        <f aca="false">I39/H39</f>
        <v>1</v>
      </c>
      <c r="L39" s="62"/>
      <c r="M39" s="63" t="n">
        <f aca="false">TRUNC((L39*E39),3)</f>
        <v>0</v>
      </c>
      <c r="N39" s="61" t="n">
        <f aca="false">L39/H39</f>
        <v>0</v>
      </c>
      <c r="O39" s="64" t="n">
        <f aca="false">I39+L39</f>
        <v>112.5</v>
      </c>
      <c r="P39" s="65" t="n">
        <f aca="false">TRUNC((J39+M39),3)</f>
        <v>94347.863</v>
      </c>
      <c r="Q39" s="66" t="n">
        <f aca="false">K39+N39</f>
        <v>1</v>
      </c>
      <c r="R39" s="42"/>
      <c r="S39" s="1"/>
      <c r="T39" s="1"/>
      <c r="U39" s="1"/>
    </row>
    <row r="40" s="43" customFormat="true" ht="23.85" hidden="false" customHeight="false" outlineLevel="0" collapsed="false">
      <c r="A40" s="34" t="s">
        <v>98</v>
      </c>
      <c r="B40" s="68" t="s">
        <v>99</v>
      </c>
      <c r="C40" s="58" t="s">
        <v>81</v>
      </c>
      <c r="D40" s="58"/>
      <c r="E40" s="38" t="n">
        <v>1255.73738994607</v>
      </c>
      <c r="F40" s="38" t="n">
        <v>24</v>
      </c>
      <c r="G40" s="38"/>
      <c r="H40" s="38" t="n">
        <f aca="false">D40+F40-G40</f>
        <v>24</v>
      </c>
      <c r="I40" s="59" t="n">
        <v>24</v>
      </c>
      <c r="J40" s="60" t="n">
        <f aca="false">I40*E40</f>
        <v>30137.6973587057</v>
      </c>
      <c r="K40" s="61" t="n">
        <f aca="false">I40/H40</f>
        <v>1</v>
      </c>
      <c r="L40" s="62"/>
      <c r="M40" s="63" t="n">
        <f aca="false">TRUNC((L40*E40),3)</f>
        <v>0</v>
      </c>
      <c r="N40" s="61" t="n">
        <f aca="false">L40/H40</f>
        <v>0</v>
      </c>
      <c r="O40" s="64" t="n">
        <f aca="false">I40+L40</f>
        <v>24</v>
      </c>
      <c r="P40" s="65" t="n">
        <f aca="false">TRUNC((J40+M40),3)</f>
        <v>30137.697</v>
      </c>
      <c r="Q40" s="66" t="n">
        <f aca="false">K40+N40</f>
        <v>1</v>
      </c>
      <c r="R40" s="42"/>
      <c r="S40" s="1"/>
      <c r="T40" s="1"/>
      <c r="U40" s="1"/>
    </row>
    <row r="41" s="43" customFormat="true" ht="13.8" hidden="false" customHeight="false" outlineLevel="0" collapsed="false">
      <c r="A41" s="49" t="n">
        <v>4</v>
      </c>
      <c r="B41" s="50" t="s">
        <v>100</v>
      </c>
      <c r="C41" s="51"/>
      <c r="D41" s="52"/>
      <c r="E41" s="51"/>
      <c r="F41" s="51"/>
      <c r="G41" s="51"/>
      <c r="H41" s="51"/>
      <c r="I41" s="53"/>
      <c r="J41" s="51"/>
      <c r="K41" s="54"/>
      <c r="L41" s="51"/>
      <c r="M41" s="55" t="n">
        <f aca="false">SUM(M42:M52)</f>
        <v>9701.44</v>
      </c>
      <c r="N41" s="54"/>
      <c r="O41" s="53"/>
      <c r="P41" s="55" t="n">
        <f aca="false">SUM(P42:P52)</f>
        <v>151259.54</v>
      </c>
      <c r="Q41" s="54"/>
      <c r="R41" s="42" t="n">
        <f aca="false">M41*$R$5</f>
        <v>10520.6826943274</v>
      </c>
      <c r="S41" s="1"/>
      <c r="T41" s="67" t="n">
        <f aca="false">R41-M41</f>
        <v>819.242694327355</v>
      </c>
      <c r="U41" s="67"/>
      <c r="V41" s="69"/>
    </row>
    <row r="42" s="43" customFormat="true" ht="13.8" hidden="false" customHeight="false" outlineLevel="0" collapsed="false">
      <c r="A42" s="34" t="s">
        <v>101</v>
      </c>
      <c r="B42" s="68" t="s">
        <v>102</v>
      </c>
      <c r="C42" s="58" t="s">
        <v>35</v>
      </c>
      <c r="D42" s="70" t="n">
        <v>16</v>
      </c>
      <c r="E42" s="38" t="n">
        <v>358.29</v>
      </c>
      <c r="F42" s="38"/>
      <c r="G42" s="38"/>
      <c r="H42" s="38" t="n">
        <f aca="false">D42+F42-G42</f>
        <v>16</v>
      </c>
      <c r="I42" s="59" t="n">
        <v>16</v>
      </c>
      <c r="J42" s="60" t="n">
        <f aca="false">I42*E42</f>
        <v>5732.64</v>
      </c>
      <c r="K42" s="61" t="n">
        <f aca="false">I42/H42</f>
        <v>1</v>
      </c>
      <c r="L42" s="62"/>
      <c r="M42" s="63" t="n">
        <f aca="false">TRUNC((L42*E42),3)</f>
        <v>0</v>
      </c>
      <c r="N42" s="61" t="n">
        <f aca="false">L42/H42</f>
        <v>0</v>
      </c>
      <c r="O42" s="64" t="n">
        <f aca="false">I42+L42</f>
        <v>16</v>
      </c>
      <c r="P42" s="65" t="n">
        <f aca="false">TRUNC((J42+M42),3)</f>
        <v>5732.64</v>
      </c>
      <c r="Q42" s="66" t="n">
        <f aca="false">K42+N42</f>
        <v>1</v>
      </c>
      <c r="R42" s="42"/>
      <c r="S42" s="1"/>
      <c r="T42" s="67" t="n">
        <f aca="false">T41+T20</f>
        <v>1320.40090806199</v>
      </c>
      <c r="U42" s="1"/>
    </row>
    <row r="43" s="43" customFormat="true" ht="57.45" hidden="false" customHeight="false" outlineLevel="0" collapsed="false">
      <c r="A43" s="34" t="s">
        <v>103</v>
      </c>
      <c r="B43" s="68" t="s">
        <v>104</v>
      </c>
      <c r="C43" s="58" t="s">
        <v>105</v>
      </c>
      <c r="D43" s="70" t="n">
        <v>12</v>
      </c>
      <c r="E43" s="38" t="n">
        <v>1342.6</v>
      </c>
      <c r="F43" s="38" t="n">
        <v>4</v>
      </c>
      <c r="G43" s="38"/>
      <c r="H43" s="38" t="n">
        <f aca="false">D43+F43-G43</f>
        <v>16</v>
      </c>
      <c r="I43" s="59" t="n">
        <v>16</v>
      </c>
      <c r="J43" s="60" t="n">
        <f aca="false">I43*E43</f>
        <v>21481.6</v>
      </c>
      <c r="K43" s="61" t="n">
        <f aca="false">I43/H43</f>
        <v>1</v>
      </c>
      <c r="L43" s="62"/>
      <c r="M43" s="63" t="n">
        <f aca="false">TRUNC((L43*E43),3)</f>
        <v>0</v>
      </c>
      <c r="N43" s="61" t="n">
        <f aca="false">L43/H43</f>
        <v>0</v>
      </c>
      <c r="O43" s="64" t="n">
        <f aca="false">I43+L43</f>
        <v>16</v>
      </c>
      <c r="P43" s="65" t="n">
        <f aca="false">TRUNC((J43+M43),3)</f>
        <v>21481.6</v>
      </c>
      <c r="Q43" s="66" t="n">
        <f aca="false">K43+N43</f>
        <v>1</v>
      </c>
      <c r="R43" s="42"/>
      <c r="S43" s="1"/>
      <c r="T43" s="1"/>
      <c r="U43" s="1"/>
    </row>
    <row r="44" s="43" customFormat="true" ht="35.05" hidden="false" customHeight="false" outlineLevel="0" collapsed="false">
      <c r="A44" s="34" t="s">
        <v>106</v>
      </c>
      <c r="B44" s="68" t="s">
        <v>107</v>
      </c>
      <c r="C44" s="58" t="s">
        <v>105</v>
      </c>
      <c r="D44" s="70" t="n">
        <v>12</v>
      </c>
      <c r="E44" s="38" t="n">
        <v>919.12</v>
      </c>
      <c r="F44" s="38" t="n">
        <v>4</v>
      </c>
      <c r="G44" s="38"/>
      <c r="H44" s="38" t="n">
        <f aca="false">D44+F44-G44</f>
        <v>16</v>
      </c>
      <c r="I44" s="59" t="n">
        <v>16</v>
      </c>
      <c r="J44" s="60" t="n">
        <f aca="false">I44*E44</f>
        <v>14705.92</v>
      </c>
      <c r="K44" s="61" t="n">
        <f aca="false">I44/H44</f>
        <v>1</v>
      </c>
      <c r="L44" s="62"/>
      <c r="M44" s="63" t="n">
        <f aca="false">TRUNC((L44*E44),3)</f>
        <v>0</v>
      </c>
      <c r="N44" s="61" t="n">
        <f aca="false">L44/H44</f>
        <v>0</v>
      </c>
      <c r="O44" s="64" t="n">
        <f aca="false">I44+L44</f>
        <v>16</v>
      </c>
      <c r="P44" s="65" t="n">
        <f aca="false">TRUNC((J44+M44),3)</f>
        <v>14705.92</v>
      </c>
      <c r="Q44" s="66" t="n">
        <f aca="false">K44+N44</f>
        <v>1</v>
      </c>
      <c r="R44" s="42"/>
      <c r="S44" s="1"/>
      <c r="T44" s="1"/>
      <c r="U44" s="1"/>
    </row>
    <row r="45" s="43" customFormat="true" ht="46.25" hidden="false" customHeight="false" outlineLevel="0" collapsed="false">
      <c r="A45" s="34" t="s">
        <v>108</v>
      </c>
      <c r="B45" s="68" t="s">
        <v>109</v>
      </c>
      <c r="C45" s="58" t="s">
        <v>105</v>
      </c>
      <c r="D45" s="70" t="n">
        <v>12</v>
      </c>
      <c r="E45" s="38" t="n">
        <v>1266.81</v>
      </c>
      <c r="F45" s="38" t="n">
        <v>4</v>
      </c>
      <c r="G45" s="38"/>
      <c r="H45" s="38" t="n">
        <f aca="false">D45+F45-G45</f>
        <v>16</v>
      </c>
      <c r="I45" s="59" t="n">
        <v>16</v>
      </c>
      <c r="J45" s="60" t="n">
        <f aca="false">I45*E45</f>
        <v>20268.96</v>
      </c>
      <c r="K45" s="61" t="n">
        <f aca="false">I45/H45</f>
        <v>1</v>
      </c>
      <c r="L45" s="62"/>
      <c r="M45" s="63" t="n">
        <f aca="false">TRUNC((L45*E45),3)</f>
        <v>0</v>
      </c>
      <c r="N45" s="61" t="n">
        <f aca="false">L45/H45</f>
        <v>0</v>
      </c>
      <c r="O45" s="64" t="n">
        <f aca="false">I45+L45</f>
        <v>16</v>
      </c>
      <c r="P45" s="65" t="n">
        <f aca="false">TRUNC((J45+M45),3)</f>
        <v>20268.96</v>
      </c>
      <c r="Q45" s="66" t="n">
        <f aca="false">K45+N45</f>
        <v>1</v>
      </c>
      <c r="R45" s="42"/>
      <c r="S45" s="1"/>
      <c r="T45" s="1"/>
      <c r="U45" s="1"/>
    </row>
    <row r="46" s="43" customFormat="true" ht="46.25" hidden="false" customHeight="false" outlineLevel="0" collapsed="false">
      <c r="A46" s="34" t="s">
        <v>110</v>
      </c>
      <c r="B46" s="68" t="s">
        <v>111</v>
      </c>
      <c r="C46" s="58" t="s">
        <v>105</v>
      </c>
      <c r="D46" s="70" t="n">
        <v>12</v>
      </c>
      <c r="E46" s="38" t="n">
        <v>1321.9</v>
      </c>
      <c r="F46" s="38" t="n">
        <v>4</v>
      </c>
      <c r="G46" s="38"/>
      <c r="H46" s="38" t="n">
        <f aca="false">D46+F46-G46</f>
        <v>16</v>
      </c>
      <c r="I46" s="59" t="n">
        <v>16</v>
      </c>
      <c r="J46" s="60" t="n">
        <f aca="false">I46*E46</f>
        <v>21150.4</v>
      </c>
      <c r="K46" s="61" t="n">
        <f aca="false">I46/H46</f>
        <v>1</v>
      </c>
      <c r="L46" s="62"/>
      <c r="M46" s="63" t="n">
        <f aca="false">TRUNC((L46*E46),3)</f>
        <v>0</v>
      </c>
      <c r="N46" s="61" t="n">
        <f aca="false">L46/H46</f>
        <v>0</v>
      </c>
      <c r="O46" s="64" t="n">
        <f aca="false">I46+L46</f>
        <v>16</v>
      </c>
      <c r="P46" s="65" t="n">
        <f aca="false">TRUNC((J46+M46),3)</f>
        <v>21150.4</v>
      </c>
      <c r="Q46" s="66" t="n">
        <f aca="false">K46+N46</f>
        <v>1</v>
      </c>
      <c r="R46" s="42"/>
      <c r="S46" s="1"/>
      <c r="T46" s="1"/>
      <c r="U46" s="1"/>
    </row>
    <row r="47" s="43" customFormat="true" ht="35.05" hidden="false" customHeight="false" outlineLevel="0" collapsed="false">
      <c r="A47" s="34" t="s">
        <v>112</v>
      </c>
      <c r="B47" s="68" t="s">
        <v>113</v>
      </c>
      <c r="C47" s="58" t="s">
        <v>105</v>
      </c>
      <c r="D47" s="70" t="n">
        <v>12</v>
      </c>
      <c r="E47" s="38" t="n">
        <v>934.19</v>
      </c>
      <c r="F47" s="38" t="n">
        <v>4</v>
      </c>
      <c r="G47" s="38"/>
      <c r="H47" s="38" t="n">
        <f aca="false">D47+F47-G47</f>
        <v>16</v>
      </c>
      <c r="I47" s="59" t="n">
        <v>16</v>
      </c>
      <c r="J47" s="60" t="n">
        <f aca="false">I47*E47</f>
        <v>14947.04</v>
      </c>
      <c r="K47" s="61" t="n">
        <f aca="false">I47/H47</f>
        <v>1</v>
      </c>
      <c r="L47" s="62"/>
      <c r="M47" s="63" t="n">
        <f aca="false">TRUNC((L47*E47),3)</f>
        <v>0</v>
      </c>
      <c r="N47" s="61" t="n">
        <f aca="false">L47/H47</f>
        <v>0</v>
      </c>
      <c r="O47" s="64" t="n">
        <f aca="false">I47+L47</f>
        <v>16</v>
      </c>
      <c r="P47" s="65" t="n">
        <f aca="false">TRUNC((J47+M47),3)</f>
        <v>14947.04</v>
      </c>
      <c r="Q47" s="66" t="n">
        <f aca="false">K47+N47</f>
        <v>1</v>
      </c>
      <c r="R47" s="42"/>
      <c r="S47" s="1"/>
      <c r="T47" s="1"/>
      <c r="U47" s="1"/>
    </row>
    <row r="48" s="43" customFormat="true" ht="23.85" hidden="false" customHeight="false" outlineLevel="0" collapsed="false">
      <c r="A48" s="34" t="s">
        <v>114</v>
      </c>
      <c r="B48" s="68" t="s">
        <v>115</v>
      </c>
      <c r="C48" s="58" t="s">
        <v>59</v>
      </c>
      <c r="D48" s="70" t="n">
        <v>10</v>
      </c>
      <c r="E48" s="38" t="n">
        <v>2425.36</v>
      </c>
      <c r="F48" s="38"/>
      <c r="G48" s="38"/>
      <c r="H48" s="38" t="n">
        <f aca="false">D48+F48-G48</f>
        <v>10</v>
      </c>
      <c r="I48" s="59" t="n">
        <v>5</v>
      </c>
      <c r="J48" s="60" t="n">
        <f aca="false">I48*E48</f>
        <v>12126.8</v>
      </c>
      <c r="K48" s="61" t="n">
        <f aca="false">I48/H48</f>
        <v>0.5</v>
      </c>
      <c r="L48" s="62" t="n">
        <v>4</v>
      </c>
      <c r="M48" s="63" t="n">
        <f aca="false">TRUNC((L48*E48),3)</f>
        <v>9701.44</v>
      </c>
      <c r="N48" s="61" t="n">
        <f aca="false">L48/H48</f>
        <v>0.4</v>
      </c>
      <c r="O48" s="64" t="n">
        <f aca="false">I48+L48</f>
        <v>9</v>
      </c>
      <c r="P48" s="65" t="n">
        <f aca="false">TRUNC((J48+M48),3)</f>
        <v>21828.24</v>
      </c>
      <c r="Q48" s="66" t="n">
        <f aca="false">K48+N48</f>
        <v>0.9</v>
      </c>
      <c r="R48" s="42"/>
      <c r="S48" s="1"/>
      <c r="T48" s="1"/>
      <c r="U48" s="1"/>
    </row>
    <row r="49" s="43" customFormat="true" ht="46.25" hidden="false" customHeight="false" outlineLevel="0" collapsed="false">
      <c r="A49" s="34" t="s">
        <v>116</v>
      </c>
      <c r="B49" s="68" t="s">
        <v>117</v>
      </c>
      <c r="C49" s="58" t="s">
        <v>56</v>
      </c>
      <c r="D49" s="70" t="n">
        <v>25</v>
      </c>
      <c r="E49" s="38" t="n">
        <v>66.92</v>
      </c>
      <c r="F49" s="38"/>
      <c r="G49" s="38"/>
      <c r="H49" s="38" t="n">
        <f aca="false">D49+F49-G49</f>
        <v>25</v>
      </c>
      <c r="I49" s="59" t="n">
        <v>25</v>
      </c>
      <c r="J49" s="60" t="n">
        <f aca="false">I49*E49</f>
        <v>1673</v>
      </c>
      <c r="K49" s="61" t="n">
        <f aca="false">I49/H49</f>
        <v>1</v>
      </c>
      <c r="L49" s="62"/>
      <c r="M49" s="63" t="n">
        <f aca="false">TRUNC((L49*E49),3)</f>
        <v>0</v>
      </c>
      <c r="N49" s="61" t="n">
        <f aca="false">L49/H49</f>
        <v>0</v>
      </c>
      <c r="O49" s="64" t="n">
        <f aca="false">I49+L49</f>
        <v>25</v>
      </c>
      <c r="P49" s="65" t="n">
        <f aca="false">TRUNC((J49+M49),3)</f>
        <v>1673</v>
      </c>
      <c r="Q49" s="66" t="n">
        <f aca="false">K49+N49</f>
        <v>1</v>
      </c>
      <c r="R49" s="42"/>
      <c r="S49" s="1"/>
      <c r="T49" s="1"/>
      <c r="U49" s="1"/>
    </row>
    <row r="50" s="43" customFormat="true" ht="46.25" hidden="false" customHeight="false" outlineLevel="0" collapsed="false">
      <c r="A50" s="34" t="s">
        <v>118</v>
      </c>
      <c r="B50" s="68" t="s">
        <v>119</v>
      </c>
      <c r="C50" s="58" t="s">
        <v>56</v>
      </c>
      <c r="D50" s="70" t="n">
        <v>20</v>
      </c>
      <c r="E50" s="38" t="n">
        <v>650.19</v>
      </c>
      <c r="F50" s="38"/>
      <c r="G50" s="38"/>
      <c r="H50" s="38" t="n">
        <f aca="false">D50+F50-G50</f>
        <v>20</v>
      </c>
      <c r="I50" s="59" t="n">
        <v>20</v>
      </c>
      <c r="J50" s="60" t="n">
        <f aca="false">I50*E50</f>
        <v>13003.8</v>
      </c>
      <c r="K50" s="61" t="n">
        <f aca="false">I50/H50</f>
        <v>1</v>
      </c>
      <c r="L50" s="62"/>
      <c r="M50" s="63" t="n">
        <f aca="false">TRUNC((L50*E50),3)</f>
        <v>0</v>
      </c>
      <c r="N50" s="61" t="n">
        <f aca="false">L50/H50</f>
        <v>0</v>
      </c>
      <c r="O50" s="64" t="n">
        <f aca="false">I50+L50</f>
        <v>20</v>
      </c>
      <c r="P50" s="65" t="n">
        <f aca="false">TRUNC((J50+M50),3)</f>
        <v>13003.8</v>
      </c>
      <c r="Q50" s="66" t="n">
        <f aca="false">K50+N50</f>
        <v>1</v>
      </c>
      <c r="R50" s="42"/>
      <c r="S50" s="1"/>
      <c r="T50" s="1"/>
      <c r="U50" s="1"/>
    </row>
    <row r="51" s="43" customFormat="true" ht="35.05" hidden="false" customHeight="false" outlineLevel="0" collapsed="false">
      <c r="A51" s="34" t="s">
        <v>120</v>
      </c>
      <c r="B51" s="71" t="s">
        <v>121</v>
      </c>
      <c r="C51" s="58" t="s">
        <v>56</v>
      </c>
      <c r="D51" s="70" t="n">
        <v>25</v>
      </c>
      <c r="E51" s="38" t="n">
        <v>525.47</v>
      </c>
      <c r="F51" s="38"/>
      <c r="G51" s="38"/>
      <c r="H51" s="38" t="n">
        <f aca="false">D51+F51-G51</f>
        <v>25</v>
      </c>
      <c r="I51" s="59" t="n">
        <v>25</v>
      </c>
      <c r="J51" s="60" t="n">
        <f aca="false">I51*E51</f>
        <v>13136.75</v>
      </c>
      <c r="K51" s="61" t="n">
        <f aca="false">I51/H51</f>
        <v>1</v>
      </c>
      <c r="L51" s="62"/>
      <c r="M51" s="63" t="n">
        <f aca="false">TRUNC((L51*E51),3)</f>
        <v>0</v>
      </c>
      <c r="N51" s="61" t="n">
        <f aca="false">L51/H51</f>
        <v>0</v>
      </c>
      <c r="O51" s="64" t="n">
        <f aca="false">I51+L51</f>
        <v>25</v>
      </c>
      <c r="P51" s="65" t="n">
        <f aca="false">TRUNC((J51+M51),3)</f>
        <v>13136.75</v>
      </c>
      <c r="Q51" s="66" t="n">
        <f aca="false">K51+N51</f>
        <v>1</v>
      </c>
      <c r="R51" s="42"/>
      <c r="S51" s="1"/>
      <c r="T51" s="1"/>
      <c r="U51" s="1"/>
    </row>
    <row r="52" s="43" customFormat="true" ht="23.85" hidden="false" customHeight="false" outlineLevel="0" collapsed="false">
      <c r="A52" s="34" t="s">
        <v>122</v>
      </c>
      <c r="B52" s="68" t="s">
        <v>123</v>
      </c>
      <c r="C52" s="58" t="s">
        <v>59</v>
      </c>
      <c r="D52" s="70" t="n">
        <v>1</v>
      </c>
      <c r="E52" s="38" t="n">
        <v>3331.19</v>
      </c>
      <c r="F52" s="38"/>
      <c r="G52" s="38"/>
      <c r="H52" s="38" t="n">
        <f aca="false">D52+F52-G52</f>
        <v>1</v>
      </c>
      <c r="I52" s="59" t="n">
        <v>1</v>
      </c>
      <c r="J52" s="60" t="n">
        <f aca="false">I52*E52</f>
        <v>3331.19</v>
      </c>
      <c r="K52" s="61" t="n">
        <f aca="false">I52/H52</f>
        <v>1</v>
      </c>
      <c r="L52" s="62"/>
      <c r="M52" s="63" t="n">
        <f aca="false">TRUNC((L52*E52),3)</f>
        <v>0</v>
      </c>
      <c r="N52" s="61" t="n">
        <f aca="false">L52/H52</f>
        <v>0</v>
      </c>
      <c r="O52" s="64" t="n">
        <f aca="false">I52+L52</f>
        <v>1</v>
      </c>
      <c r="P52" s="65" t="n">
        <f aca="false">TRUNC((J52+M52),3)</f>
        <v>3331.19</v>
      </c>
      <c r="Q52" s="66" t="n">
        <f aca="false">K52+N52</f>
        <v>1</v>
      </c>
      <c r="R52" s="42"/>
      <c r="S52" s="1"/>
      <c r="T52" s="1"/>
      <c r="U52" s="1"/>
    </row>
    <row r="53" s="43" customFormat="true" ht="13.8" hidden="false" customHeight="false" outlineLevel="0" collapsed="false">
      <c r="A53" s="49" t="n">
        <v>5</v>
      </c>
      <c r="B53" s="50" t="s">
        <v>124</v>
      </c>
      <c r="C53" s="51"/>
      <c r="D53" s="52"/>
      <c r="E53" s="51"/>
      <c r="F53" s="51"/>
      <c r="G53" s="51"/>
      <c r="H53" s="51"/>
      <c r="I53" s="53"/>
      <c r="J53" s="51"/>
      <c r="K53" s="54"/>
      <c r="L53" s="51"/>
      <c r="M53" s="55" t="n">
        <f aca="false">SUM(M54:M56)</f>
        <v>0</v>
      </c>
      <c r="N53" s="54"/>
      <c r="O53" s="53"/>
      <c r="P53" s="55" t="n">
        <f aca="false">SUM(P54:P56)</f>
        <v>7822.4</v>
      </c>
      <c r="Q53" s="54"/>
      <c r="R53" s="42"/>
      <c r="S53" s="1"/>
      <c r="T53" s="1"/>
      <c r="U53" s="1"/>
    </row>
    <row r="54" s="43" customFormat="true" ht="13.8" hidden="false" customHeight="false" outlineLevel="0" collapsed="false">
      <c r="A54" s="34" t="s">
        <v>125</v>
      </c>
      <c r="B54" s="68" t="s">
        <v>126</v>
      </c>
      <c r="C54" s="58" t="s">
        <v>59</v>
      </c>
      <c r="D54" s="70" t="n">
        <v>20</v>
      </c>
      <c r="E54" s="38" t="n">
        <v>160.64</v>
      </c>
      <c r="F54" s="38"/>
      <c r="G54" s="38"/>
      <c r="H54" s="38" t="n">
        <f aca="false">D54+F54-G54</f>
        <v>20</v>
      </c>
      <c r="I54" s="59" t="n">
        <v>20</v>
      </c>
      <c r="J54" s="60" t="n">
        <f aca="false">I54*E54</f>
        <v>3212.8</v>
      </c>
      <c r="K54" s="61" t="n">
        <f aca="false">I54/H54</f>
        <v>1</v>
      </c>
      <c r="L54" s="62"/>
      <c r="M54" s="63" t="n">
        <f aca="false">TRUNC((L54*E54),3)</f>
        <v>0</v>
      </c>
      <c r="N54" s="61" t="n">
        <f aca="false">L54/H54</f>
        <v>0</v>
      </c>
      <c r="O54" s="64" t="n">
        <f aca="false">I54+L54</f>
        <v>20</v>
      </c>
      <c r="P54" s="65" t="n">
        <f aca="false">TRUNC((J54+M54),3)</f>
        <v>3212.8</v>
      </c>
      <c r="Q54" s="66" t="n">
        <f aca="false">K54+N54</f>
        <v>1</v>
      </c>
      <c r="R54" s="42"/>
      <c r="S54" s="1"/>
      <c r="T54" s="1"/>
      <c r="U54" s="1"/>
    </row>
    <row r="55" s="43" customFormat="true" ht="13.8" hidden="false" customHeight="false" outlineLevel="0" collapsed="false">
      <c r="A55" s="34" t="s">
        <v>127</v>
      </c>
      <c r="B55" s="68" t="s">
        <v>128</v>
      </c>
      <c r="C55" s="58" t="s">
        <v>59</v>
      </c>
      <c r="D55" s="70" t="n">
        <v>10</v>
      </c>
      <c r="E55" s="38" t="n">
        <v>44.76</v>
      </c>
      <c r="F55" s="38"/>
      <c r="G55" s="38"/>
      <c r="H55" s="38" t="n">
        <f aca="false">D55+F55-G55</f>
        <v>10</v>
      </c>
      <c r="I55" s="59" t="n">
        <v>10</v>
      </c>
      <c r="J55" s="60" t="n">
        <f aca="false">I55*E55</f>
        <v>447.6</v>
      </c>
      <c r="K55" s="61" t="n">
        <f aca="false">I55/H55</f>
        <v>1</v>
      </c>
      <c r="L55" s="62"/>
      <c r="M55" s="63" t="n">
        <f aca="false">TRUNC((L55*E55),3)</f>
        <v>0</v>
      </c>
      <c r="N55" s="61" t="n">
        <f aca="false">L55/H55</f>
        <v>0</v>
      </c>
      <c r="O55" s="64" t="n">
        <f aca="false">I55+L55</f>
        <v>10</v>
      </c>
      <c r="P55" s="65" t="n">
        <f aca="false">TRUNC((J55+M55),3)</f>
        <v>447.6</v>
      </c>
      <c r="Q55" s="66" t="n">
        <f aca="false">K55+N55</f>
        <v>1</v>
      </c>
      <c r="R55" s="42"/>
      <c r="S55" s="1"/>
      <c r="T55" s="1"/>
      <c r="U55" s="1"/>
    </row>
    <row r="56" s="43" customFormat="true" ht="23.85" hidden="false" customHeight="false" outlineLevel="0" collapsed="false">
      <c r="A56" s="34" t="s">
        <v>129</v>
      </c>
      <c r="B56" s="68" t="s">
        <v>130</v>
      </c>
      <c r="C56" s="58" t="s">
        <v>56</v>
      </c>
      <c r="D56" s="70" t="n">
        <v>200</v>
      </c>
      <c r="E56" s="38" t="n">
        <v>20.81</v>
      </c>
      <c r="F56" s="38"/>
      <c r="G56" s="38"/>
      <c r="H56" s="38" t="n">
        <f aca="false">D56+F56-G56</f>
        <v>200</v>
      </c>
      <c r="I56" s="59" t="n">
        <v>200</v>
      </c>
      <c r="J56" s="60" t="n">
        <f aca="false">I56*E56</f>
        <v>4162</v>
      </c>
      <c r="K56" s="61" t="n">
        <f aca="false">I56/H56</f>
        <v>1</v>
      </c>
      <c r="L56" s="62"/>
      <c r="M56" s="63" t="n">
        <f aca="false">TRUNC((L56*E56),3)</f>
        <v>0</v>
      </c>
      <c r="N56" s="61" t="n">
        <f aca="false">L56/H56</f>
        <v>0</v>
      </c>
      <c r="O56" s="64" t="n">
        <f aca="false">I56+L56</f>
        <v>200</v>
      </c>
      <c r="P56" s="65" t="n">
        <f aca="false">TRUNC((J56+M56),3)</f>
        <v>4162</v>
      </c>
      <c r="Q56" s="66" t="n">
        <f aca="false">K56+N56</f>
        <v>1</v>
      </c>
      <c r="R56" s="42"/>
      <c r="S56" s="1"/>
      <c r="T56" s="1"/>
      <c r="U56" s="1"/>
    </row>
    <row r="57" s="43" customFormat="true" ht="13.8" hidden="false" customHeight="false" outlineLevel="0" collapsed="false">
      <c r="A57" s="49" t="n">
        <v>6</v>
      </c>
      <c r="B57" s="50" t="s">
        <v>131</v>
      </c>
      <c r="C57" s="51"/>
      <c r="D57" s="52"/>
      <c r="E57" s="51"/>
      <c r="F57" s="51"/>
      <c r="G57" s="51"/>
      <c r="H57" s="51"/>
      <c r="I57" s="53"/>
      <c r="J57" s="51"/>
      <c r="K57" s="54"/>
      <c r="L57" s="51"/>
      <c r="M57" s="55" t="n">
        <f aca="false">M58+M61</f>
        <v>0</v>
      </c>
      <c r="N57" s="54"/>
      <c r="O57" s="53"/>
      <c r="P57" s="55" t="n">
        <f aca="false">P58+P61</f>
        <v>3300775.797</v>
      </c>
      <c r="Q57" s="54"/>
      <c r="R57" s="42"/>
      <c r="S57" s="1"/>
      <c r="T57" s="1"/>
      <c r="U57" s="1"/>
    </row>
    <row r="58" s="43" customFormat="true" ht="13.8" hidden="false" customHeight="false" outlineLevel="0" collapsed="false">
      <c r="A58" s="49" t="s">
        <v>132</v>
      </c>
      <c r="B58" s="50" t="s">
        <v>133</v>
      </c>
      <c r="C58" s="51"/>
      <c r="D58" s="52"/>
      <c r="E58" s="51"/>
      <c r="F58" s="51"/>
      <c r="G58" s="51"/>
      <c r="H58" s="51"/>
      <c r="I58" s="53"/>
      <c r="J58" s="51"/>
      <c r="K58" s="54"/>
      <c r="L58" s="51"/>
      <c r="M58" s="55" t="n">
        <f aca="false">SUM(M59:M60)</f>
        <v>0</v>
      </c>
      <c r="N58" s="54"/>
      <c r="O58" s="53"/>
      <c r="P58" s="55" t="n">
        <f aca="false">SUM(P59:P60)</f>
        <v>2154407.85</v>
      </c>
      <c r="Q58" s="54"/>
      <c r="R58" s="42"/>
      <c r="S58" s="1"/>
      <c r="T58" s="1"/>
      <c r="U58" s="1"/>
    </row>
    <row r="59" s="43" customFormat="true" ht="35.05" hidden="false" customHeight="false" outlineLevel="0" collapsed="false">
      <c r="A59" s="34" t="s">
        <v>134</v>
      </c>
      <c r="B59" s="71" t="s">
        <v>135</v>
      </c>
      <c r="C59" s="58" t="s">
        <v>35</v>
      </c>
      <c r="D59" s="70" t="n">
        <v>17393.25</v>
      </c>
      <c r="E59" s="38" t="n">
        <v>122.749999568798</v>
      </c>
      <c r="F59" s="38" t="n">
        <v>875</v>
      </c>
      <c r="G59" s="38"/>
      <c r="H59" s="38" t="n">
        <f aca="false">D59+F59-G59</f>
        <v>18268.25</v>
      </c>
      <c r="I59" s="59" t="n">
        <v>17393.25</v>
      </c>
      <c r="J59" s="60" t="n">
        <f aca="false">I59*E59</f>
        <v>2135021.43</v>
      </c>
      <c r="K59" s="61" t="n">
        <f aca="false">I59/H59</f>
        <v>0.952102691828719</v>
      </c>
      <c r="L59" s="62"/>
      <c r="M59" s="63" t="n">
        <f aca="false">TRUNC((L59*E59),3)</f>
        <v>0</v>
      </c>
      <c r="N59" s="61" t="n">
        <f aca="false">L59/H59</f>
        <v>0</v>
      </c>
      <c r="O59" s="64" t="n">
        <f aca="false">I59+L59</f>
        <v>17393.25</v>
      </c>
      <c r="P59" s="65" t="n">
        <f aca="false">TRUNC((J59+M59),3)</f>
        <v>2135021.43</v>
      </c>
      <c r="Q59" s="66" t="n">
        <f aca="false">K59+N59</f>
        <v>0.952102691828719</v>
      </c>
      <c r="R59" s="42"/>
      <c r="S59" s="1"/>
      <c r="T59" s="1"/>
      <c r="U59" s="1"/>
    </row>
    <row r="60" s="43" customFormat="true" ht="13.8" hidden="false" customHeight="false" outlineLevel="0" collapsed="false">
      <c r="A60" s="34" t="s">
        <v>136</v>
      </c>
      <c r="B60" s="68" t="s">
        <v>137</v>
      </c>
      <c r="C60" s="58" t="s">
        <v>56</v>
      </c>
      <c r="D60" s="70" t="n">
        <v>488.2</v>
      </c>
      <c r="E60" s="38" t="n">
        <v>39.7099959033183</v>
      </c>
      <c r="F60" s="38"/>
      <c r="G60" s="38"/>
      <c r="H60" s="38" t="n">
        <f aca="false">D60+F60-G60</f>
        <v>488.2</v>
      </c>
      <c r="I60" s="59" t="n">
        <v>488.2</v>
      </c>
      <c r="J60" s="60" t="n">
        <f aca="false">I60*E60</f>
        <v>19386.42</v>
      </c>
      <c r="K60" s="61" t="n">
        <f aca="false">I60/H60</f>
        <v>1</v>
      </c>
      <c r="L60" s="62"/>
      <c r="M60" s="63" t="n">
        <f aca="false">TRUNC((L60*E60),3)</f>
        <v>0</v>
      </c>
      <c r="N60" s="61" t="n">
        <f aca="false">L60/H60</f>
        <v>0</v>
      </c>
      <c r="O60" s="64" t="n">
        <f aca="false">I60+L60</f>
        <v>488.2</v>
      </c>
      <c r="P60" s="65" t="n">
        <f aca="false">TRUNC((J60+M60),3)</f>
        <v>19386.42</v>
      </c>
      <c r="Q60" s="66" t="n">
        <f aca="false">K60+N60</f>
        <v>1</v>
      </c>
      <c r="R60" s="42"/>
      <c r="S60" s="1"/>
      <c r="T60" s="1"/>
      <c r="U60" s="1"/>
    </row>
    <row r="61" s="43" customFormat="true" ht="13.8" hidden="false" customHeight="false" outlineLevel="0" collapsed="false">
      <c r="A61" s="49" t="s">
        <v>138</v>
      </c>
      <c r="B61" s="50" t="s">
        <v>139</v>
      </c>
      <c r="C61" s="51"/>
      <c r="D61" s="52"/>
      <c r="E61" s="51"/>
      <c r="F61" s="51"/>
      <c r="G61" s="51"/>
      <c r="H61" s="51"/>
      <c r="I61" s="53"/>
      <c r="J61" s="51"/>
      <c r="K61" s="54"/>
      <c r="L61" s="51"/>
      <c r="M61" s="55" t="n">
        <f aca="false">SUM(M62:M73)</f>
        <v>0</v>
      </c>
      <c r="N61" s="54"/>
      <c r="O61" s="53"/>
      <c r="P61" s="55" t="n">
        <f aca="false">SUM(P62:P73)</f>
        <v>1146367.947</v>
      </c>
      <c r="Q61" s="54"/>
      <c r="R61" s="42"/>
      <c r="S61" s="1"/>
      <c r="T61" s="1"/>
      <c r="U61" s="1"/>
    </row>
    <row r="62" s="43" customFormat="true" ht="35.05" hidden="false" customHeight="false" outlineLevel="0" collapsed="false">
      <c r="A62" s="34" t="s">
        <v>140</v>
      </c>
      <c r="B62" s="68" t="s">
        <v>141</v>
      </c>
      <c r="C62" s="58" t="s">
        <v>40</v>
      </c>
      <c r="D62" s="58" t="n">
        <v>201.34</v>
      </c>
      <c r="E62" s="38" t="n">
        <v>801.119996026622</v>
      </c>
      <c r="F62" s="38" t="n">
        <v>30</v>
      </c>
      <c r="G62" s="38"/>
      <c r="H62" s="38" t="n">
        <f aca="false">D62+F62-G62</f>
        <v>231.34</v>
      </c>
      <c r="I62" s="59" t="n">
        <v>231.34</v>
      </c>
      <c r="J62" s="60" t="n">
        <f aca="false">I62*E62</f>
        <v>185331.099880799</v>
      </c>
      <c r="K62" s="61" t="n">
        <f aca="false">I62/H62</f>
        <v>1</v>
      </c>
      <c r="L62" s="62"/>
      <c r="M62" s="63" t="n">
        <f aca="false">TRUNC((L62*E62),3)</f>
        <v>0</v>
      </c>
      <c r="N62" s="61" t="n">
        <f aca="false">L62/H62</f>
        <v>0</v>
      </c>
      <c r="O62" s="64" t="n">
        <f aca="false">I62+L62</f>
        <v>231.34</v>
      </c>
      <c r="P62" s="65" t="n">
        <f aca="false">TRUNC((J62+M62),3)</f>
        <v>185331.099</v>
      </c>
      <c r="Q62" s="66" t="n">
        <f aca="false">K62+N62</f>
        <v>1</v>
      </c>
      <c r="R62" s="42"/>
      <c r="S62" s="1"/>
      <c r="T62" s="1"/>
      <c r="U62" s="1"/>
    </row>
    <row r="63" s="43" customFormat="true" ht="23.85" hidden="false" customHeight="false" outlineLevel="0" collapsed="false">
      <c r="A63" s="34" t="s">
        <v>142</v>
      </c>
      <c r="B63" s="68" t="s">
        <v>143</v>
      </c>
      <c r="C63" s="58" t="s">
        <v>144</v>
      </c>
      <c r="D63" s="58" t="n">
        <v>34325.82</v>
      </c>
      <c r="E63" s="38" t="n">
        <v>15.7299997494597</v>
      </c>
      <c r="F63" s="38" t="n">
        <v>1929.07826389962</v>
      </c>
      <c r="G63" s="38"/>
      <c r="H63" s="38" t="n">
        <f aca="false">D63+F63-G63</f>
        <v>36254.8982638996</v>
      </c>
      <c r="I63" s="59" t="n">
        <v>36254.8982638996</v>
      </c>
      <c r="J63" s="60" t="n">
        <f aca="false">I63*E63</f>
        <v>570289.540607828</v>
      </c>
      <c r="K63" s="61" t="n">
        <f aca="false">I63/H63</f>
        <v>1</v>
      </c>
      <c r="L63" s="62"/>
      <c r="M63" s="63" t="n">
        <f aca="false">TRUNC((L63*E63),3)</f>
        <v>0</v>
      </c>
      <c r="N63" s="61" t="n">
        <f aca="false">L63/H63</f>
        <v>0</v>
      </c>
      <c r="O63" s="64" t="n">
        <f aca="false">I63+L63</f>
        <v>36254.8982638996</v>
      </c>
      <c r="P63" s="65" t="n">
        <f aca="false">TRUNC((J63+M63),3)</f>
        <v>570289.54</v>
      </c>
      <c r="Q63" s="66" t="n">
        <f aca="false">K63+N63</f>
        <v>1</v>
      </c>
      <c r="R63" s="42"/>
      <c r="S63" s="1"/>
      <c r="T63" s="1"/>
      <c r="U63" s="1"/>
    </row>
    <row r="64" s="43" customFormat="true" ht="35.05" hidden="false" customHeight="false" outlineLevel="0" collapsed="false">
      <c r="A64" s="34" t="s">
        <v>145</v>
      </c>
      <c r="B64" s="68" t="s">
        <v>146</v>
      </c>
      <c r="C64" s="58" t="s">
        <v>35</v>
      </c>
      <c r="D64" s="58" t="n">
        <v>1075.92</v>
      </c>
      <c r="E64" s="38" t="n">
        <v>119.659993308053</v>
      </c>
      <c r="F64" s="38" t="n">
        <v>180</v>
      </c>
      <c r="G64" s="38"/>
      <c r="H64" s="38" t="n">
        <f aca="false">D64+F64-G64</f>
        <v>1255.92</v>
      </c>
      <c r="I64" s="59" t="n">
        <v>1255.92</v>
      </c>
      <c r="J64" s="60" t="n">
        <f aca="false">I64*E64</f>
        <v>150283.37879545</v>
      </c>
      <c r="K64" s="61" t="n">
        <f aca="false">I64/H64</f>
        <v>1</v>
      </c>
      <c r="L64" s="62"/>
      <c r="M64" s="63" t="n">
        <f aca="false">TRUNC((L64*E64),3)</f>
        <v>0</v>
      </c>
      <c r="N64" s="61" t="n">
        <f aca="false">L64/H64</f>
        <v>0</v>
      </c>
      <c r="O64" s="64" t="n">
        <f aca="false">I64+L64</f>
        <v>1255.92</v>
      </c>
      <c r="P64" s="65" t="n">
        <f aca="false">TRUNC((J64+M64),3)</f>
        <v>150283.378</v>
      </c>
      <c r="Q64" s="66" t="n">
        <f aca="false">K64+N64</f>
        <v>1</v>
      </c>
      <c r="R64" s="42"/>
      <c r="S64" s="1"/>
      <c r="T64" s="1"/>
      <c r="U64" s="1"/>
    </row>
    <row r="65" s="43" customFormat="true" ht="23.85" hidden="false" customHeight="false" outlineLevel="0" collapsed="false">
      <c r="A65" s="34" t="s">
        <v>147</v>
      </c>
      <c r="B65" s="68" t="s">
        <v>148</v>
      </c>
      <c r="C65" s="58" t="s">
        <v>76</v>
      </c>
      <c r="D65" s="58"/>
      <c r="E65" s="38" t="n">
        <v>8.99966111992095</v>
      </c>
      <c r="F65" s="38" t="n">
        <v>744</v>
      </c>
      <c r="G65" s="38"/>
      <c r="H65" s="38" t="n">
        <f aca="false">D65+F65-G65</f>
        <v>744</v>
      </c>
      <c r="I65" s="59" t="n">
        <v>744</v>
      </c>
      <c r="J65" s="60" t="n">
        <f aca="false">I65*E65</f>
        <v>6695.74787322119</v>
      </c>
      <c r="K65" s="61" t="n">
        <f aca="false">I65/H65</f>
        <v>1</v>
      </c>
      <c r="L65" s="62"/>
      <c r="M65" s="63" t="n">
        <f aca="false">TRUNC((L65*E65),3)</f>
        <v>0</v>
      </c>
      <c r="N65" s="61" t="n">
        <f aca="false">L65/H65</f>
        <v>0</v>
      </c>
      <c r="O65" s="64" t="n">
        <f aca="false">I65+L65</f>
        <v>744</v>
      </c>
      <c r="P65" s="65" t="n">
        <f aca="false">TRUNC((J65+M65),3)</f>
        <v>6695.747</v>
      </c>
      <c r="Q65" s="66" t="n">
        <f aca="false">K65+N65</f>
        <v>1</v>
      </c>
      <c r="R65" s="42"/>
      <c r="S65" s="1"/>
      <c r="T65" s="1"/>
      <c r="U65" s="1"/>
    </row>
    <row r="66" s="43" customFormat="true" ht="23.85" hidden="false" customHeight="false" outlineLevel="0" collapsed="false">
      <c r="A66" s="34" t="s">
        <v>149</v>
      </c>
      <c r="B66" s="68" t="s">
        <v>150</v>
      </c>
      <c r="C66" s="58" t="s">
        <v>81</v>
      </c>
      <c r="D66" s="58"/>
      <c r="E66" s="38" t="n">
        <v>18.9935459216696</v>
      </c>
      <c r="F66" s="38" t="n">
        <v>62</v>
      </c>
      <c r="G66" s="38"/>
      <c r="H66" s="38" t="n">
        <f aca="false">D66+F66-G66</f>
        <v>62</v>
      </c>
      <c r="I66" s="59" t="n">
        <v>62</v>
      </c>
      <c r="J66" s="60" t="n">
        <f aca="false">I66*E66</f>
        <v>1177.59984714352</v>
      </c>
      <c r="K66" s="61" t="n">
        <f aca="false">I66/H66</f>
        <v>1</v>
      </c>
      <c r="L66" s="62"/>
      <c r="M66" s="63" t="n">
        <f aca="false">TRUNC((L66*E66),3)</f>
        <v>0</v>
      </c>
      <c r="N66" s="61" t="n">
        <f aca="false">L66/H66</f>
        <v>0</v>
      </c>
      <c r="O66" s="64" t="n">
        <f aca="false">I66+L66</f>
        <v>62</v>
      </c>
      <c r="P66" s="65" t="n">
        <f aca="false">TRUNC((J66+M66),3)</f>
        <v>1177.599</v>
      </c>
      <c r="Q66" s="66" t="n">
        <f aca="false">K66+N66</f>
        <v>1</v>
      </c>
      <c r="R66" s="42"/>
      <c r="S66" s="1"/>
      <c r="T66" s="1"/>
      <c r="U66" s="1"/>
    </row>
    <row r="67" s="43" customFormat="true" ht="23.85" hidden="false" customHeight="false" outlineLevel="0" collapsed="false">
      <c r="A67" s="34" t="s">
        <v>151</v>
      </c>
      <c r="B67" s="68" t="s">
        <v>152</v>
      </c>
      <c r="C67" s="58" t="s">
        <v>76</v>
      </c>
      <c r="D67" s="58"/>
      <c r="E67" s="38" t="n">
        <v>159.179085059377</v>
      </c>
      <c r="F67" s="38" t="n">
        <v>44.52</v>
      </c>
      <c r="G67" s="38"/>
      <c r="H67" s="38" t="n">
        <f aca="false">D67+F67-G67</f>
        <v>44.52</v>
      </c>
      <c r="I67" s="59" t="n">
        <v>44.52</v>
      </c>
      <c r="J67" s="60" t="n">
        <f aca="false">I67*E67</f>
        <v>7086.65286684347</v>
      </c>
      <c r="K67" s="61" t="n">
        <f aca="false">I67/H67</f>
        <v>1</v>
      </c>
      <c r="L67" s="62"/>
      <c r="M67" s="63" t="n">
        <f aca="false">TRUNC((L67*E67),3)</f>
        <v>0</v>
      </c>
      <c r="N67" s="61" t="n">
        <f aca="false">L67/H67</f>
        <v>0</v>
      </c>
      <c r="O67" s="64" t="n">
        <f aca="false">I67+L67</f>
        <v>44.52</v>
      </c>
      <c r="P67" s="65" t="n">
        <f aca="false">TRUNC((J67+M67),3)</f>
        <v>7086.652</v>
      </c>
      <c r="Q67" s="66" t="n">
        <f aca="false">K67+N67</f>
        <v>1</v>
      </c>
      <c r="R67" s="42"/>
      <c r="S67" s="1"/>
      <c r="T67" s="1"/>
      <c r="U67" s="1"/>
    </row>
    <row r="68" s="43" customFormat="true" ht="23.85" hidden="false" customHeight="false" outlineLevel="0" collapsed="false">
      <c r="A68" s="34" t="s">
        <v>153</v>
      </c>
      <c r="B68" s="68" t="s">
        <v>154</v>
      </c>
      <c r="C68" s="58" t="s">
        <v>155</v>
      </c>
      <c r="D68" s="58"/>
      <c r="E68" s="38" t="n">
        <v>0.761807756205647</v>
      </c>
      <c r="F68" s="38" t="n">
        <v>3721.872</v>
      </c>
      <c r="G68" s="38"/>
      <c r="H68" s="38" t="n">
        <f aca="false">D68+F68-G68</f>
        <v>3721.872</v>
      </c>
      <c r="I68" s="59" t="n">
        <v>3721.87</v>
      </c>
      <c r="J68" s="60" t="n">
        <f aca="false">I68*E68</f>
        <v>2835.34943358911</v>
      </c>
      <c r="K68" s="61" t="n">
        <f aca="false">I68/H68</f>
        <v>0.999999462636007</v>
      </c>
      <c r="L68" s="62"/>
      <c r="M68" s="63" t="n">
        <f aca="false">TRUNC((L68*E68),3)</f>
        <v>0</v>
      </c>
      <c r="N68" s="61" t="n">
        <f aca="false">L68/H68</f>
        <v>0</v>
      </c>
      <c r="O68" s="64" t="n">
        <f aca="false">I68+L68</f>
        <v>3721.87</v>
      </c>
      <c r="P68" s="65" t="n">
        <f aca="false">TRUNC((J68+M68),3)</f>
        <v>2835.349</v>
      </c>
      <c r="Q68" s="66" t="n">
        <f aca="false">K68+N68</f>
        <v>0.999999462636007</v>
      </c>
      <c r="R68" s="42"/>
      <c r="S68" s="1"/>
      <c r="T68" s="1"/>
      <c r="U68" s="1"/>
    </row>
    <row r="69" s="43" customFormat="true" ht="23.85" hidden="false" customHeight="false" outlineLevel="0" collapsed="false">
      <c r="A69" s="34" t="s">
        <v>156</v>
      </c>
      <c r="B69" s="68" t="s">
        <v>157</v>
      </c>
      <c r="C69" s="58" t="s">
        <v>76</v>
      </c>
      <c r="D69" s="58"/>
      <c r="E69" s="38" t="n">
        <v>511.315036368536</v>
      </c>
      <c r="F69" s="38" t="n">
        <v>11.2</v>
      </c>
      <c r="G69" s="38"/>
      <c r="H69" s="38" t="n">
        <f aca="false">D69+F69-G69</f>
        <v>11.2</v>
      </c>
      <c r="I69" s="59" t="n">
        <v>11.2</v>
      </c>
      <c r="J69" s="60" t="n">
        <f aca="false">I69*E69</f>
        <v>5726.7284073276</v>
      </c>
      <c r="K69" s="61" t="n">
        <f aca="false">I69/H69</f>
        <v>1</v>
      </c>
      <c r="L69" s="62"/>
      <c r="M69" s="63" t="n">
        <f aca="false">TRUNC((L69*E69),3)</f>
        <v>0</v>
      </c>
      <c r="N69" s="61" t="n">
        <f aca="false">L69/H69</f>
        <v>0</v>
      </c>
      <c r="O69" s="64" t="n">
        <f aca="false">I69+L69</f>
        <v>11.2</v>
      </c>
      <c r="P69" s="65" t="n">
        <f aca="false">TRUNC((J69+M69),3)</f>
        <v>5726.728</v>
      </c>
      <c r="Q69" s="66" t="n">
        <f aca="false">K69+N69</f>
        <v>1</v>
      </c>
      <c r="R69" s="42"/>
      <c r="S69" s="1"/>
      <c r="T69" s="1"/>
      <c r="U69" s="1"/>
    </row>
    <row r="70" s="43" customFormat="true" ht="23.85" hidden="false" customHeight="false" outlineLevel="0" collapsed="false">
      <c r="A70" s="34" t="s">
        <v>158</v>
      </c>
      <c r="B70" s="68" t="s">
        <v>159</v>
      </c>
      <c r="C70" s="58" t="s">
        <v>76</v>
      </c>
      <c r="D70" s="58"/>
      <c r="E70" s="38" t="n">
        <v>124.691144096236</v>
      </c>
      <c r="F70" s="38" t="n">
        <v>372</v>
      </c>
      <c r="G70" s="38"/>
      <c r="H70" s="38" t="n">
        <f aca="false">D70+F70-G70</f>
        <v>372</v>
      </c>
      <c r="I70" s="59" t="n">
        <v>372</v>
      </c>
      <c r="J70" s="60" t="n">
        <f aca="false">I70*E70</f>
        <v>46385.1056037998</v>
      </c>
      <c r="K70" s="61" t="n">
        <f aca="false">I70/H70</f>
        <v>1</v>
      </c>
      <c r="L70" s="62"/>
      <c r="M70" s="63" t="n">
        <f aca="false">TRUNC((L70*E70),3)</f>
        <v>0</v>
      </c>
      <c r="N70" s="61" t="n">
        <f aca="false">L70/H70</f>
        <v>0</v>
      </c>
      <c r="O70" s="64" t="n">
        <f aca="false">I70+L70</f>
        <v>372</v>
      </c>
      <c r="P70" s="65" t="n">
        <f aca="false">TRUNC((J70+M70),3)</f>
        <v>46385.105</v>
      </c>
      <c r="Q70" s="66" t="n">
        <f aca="false">K70+N70</f>
        <v>1</v>
      </c>
      <c r="R70" s="42"/>
      <c r="S70" s="1"/>
      <c r="T70" s="1"/>
      <c r="U70" s="1"/>
    </row>
    <row r="71" s="43" customFormat="true" ht="23.85" hidden="false" customHeight="false" outlineLevel="0" collapsed="false">
      <c r="A71" s="34" t="s">
        <v>160</v>
      </c>
      <c r="B71" s="68" t="s">
        <v>94</v>
      </c>
      <c r="C71" s="58" t="s">
        <v>81</v>
      </c>
      <c r="D71" s="58"/>
      <c r="E71" s="38" t="n">
        <v>179.979613851326</v>
      </c>
      <c r="F71" s="38" t="n">
        <v>40</v>
      </c>
      <c r="G71" s="38"/>
      <c r="H71" s="38" t="n">
        <f aca="false">D71+F71-G71</f>
        <v>40</v>
      </c>
      <c r="I71" s="59" t="n">
        <v>40</v>
      </c>
      <c r="J71" s="60" t="n">
        <f aca="false">I71*E71</f>
        <v>7199.18455405304</v>
      </c>
      <c r="K71" s="61" t="n">
        <f aca="false">I71/H71</f>
        <v>1</v>
      </c>
      <c r="L71" s="62"/>
      <c r="M71" s="63" t="n">
        <f aca="false">TRUNC((L71*E71),3)</f>
        <v>0</v>
      </c>
      <c r="N71" s="61" t="n">
        <f aca="false">L71/H71</f>
        <v>0</v>
      </c>
      <c r="O71" s="64" t="n">
        <f aca="false">I71+L71</f>
        <v>40</v>
      </c>
      <c r="P71" s="65" t="n">
        <f aca="false">TRUNC((J71+M71),3)</f>
        <v>7199.184</v>
      </c>
      <c r="Q71" s="66" t="n">
        <f aca="false">K71+N71</f>
        <v>1</v>
      </c>
      <c r="R71" s="42"/>
      <c r="S71" s="1"/>
      <c r="T71" s="1"/>
      <c r="U71" s="1"/>
    </row>
    <row r="72" s="43" customFormat="true" ht="35.05" hidden="false" customHeight="false" outlineLevel="0" collapsed="false">
      <c r="A72" s="34" t="s">
        <v>161</v>
      </c>
      <c r="B72" s="68" t="s">
        <v>162</v>
      </c>
      <c r="C72" s="58" t="s">
        <v>81</v>
      </c>
      <c r="D72" s="58"/>
      <c r="E72" s="38" t="n">
        <v>1255.73738994607</v>
      </c>
      <c r="F72" s="38" t="n">
        <v>80</v>
      </c>
      <c r="G72" s="38"/>
      <c r="H72" s="38" t="n">
        <f aca="false">D72+F72-G72</f>
        <v>80</v>
      </c>
      <c r="I72" s="59" t="n">
        <v>80</v>
      </c>
      <c r="J72" s="60" t="n">
        <f aca="false">I72*E72</f>
        <v>100458.991195686</v>
      </c>
      <c r="K72" s="61" t="n">
        <f aca="false">I72/H72</f>
        <v>1</v>
      </c>
      <c r="L72" s="62"/>
      <c r="M72" s="63" t="n">
        <f aca="false">TRUNC((L72*E72),3)</f>
        <v>0</v>
      </c>
      <c r="N72" s="61" t="n">
        <f aca="false">L72/H72</f>
        <v>0</v>
      </c>
      <c r="O72" s="64" t="n">
        <f aca="false">I72+L72</f>
        <v>80</v>
      </c>
      <c r="P72" s="65" t="n">
        <f aca="false">TRUNC((J72+M72),3)</f>
        <v>100458.991</v>
      </c>
      <c r="Q72" s="66" t="n">
        <f aca="false">K72+N72</f>
        <v>1</v>
      </c>
      <c r="R72" s="42"/>
      <c r="S72" s="1"/>
      <c r="T72" s="1"/>
      <c r="U72" s="1"/>
    </row>
    <row r="73" s="43" customFormat="true" ht="23.85" hidden="false" customHeight="false" outlineLevel="0" collapsed="false">
      <c r="A73" s="34" t="s">
        <v>163</v>
      </c>
      <c r="B73" s="68" t="s">
        <v>96</v>
      </c>
      <c r="C73" s="58" t="s">
        <v>97</v>
      </c>
      <c r="D73" s="58"/>
      <c r="E73" s="38" t="n">
        <v>838.647675671216</v>
      </c>
      <c r="F73" s="38" t="n">
        <v>75</v>
      </c>
      <c r="G73" s="38"/>
      <c r="H73" s="38" t="n">
        <f aca="false">D73+F73-G73</f>
        <v>75</v>
      </c>
      <c r="I73" s="59" t="n">
        <v>75</v>
      </c>
      <c r="J73" s="60" t="n">
        <f aca="false">I73*E73</f>
        <v>62898.5756753412</v>
      </c>
      <c r="K73" s="61" t="n">
        <f aca="false">I73/H73</f>
        <v>1</v>
      </c>
      <c r="L73" s="62"/>
      <c r="M73" s="63" t="n">
        <f aca="false">TRUNC((L73*E73),3)</f>
        <v>0</v>
      </c>
      <c r="N73" s="61" t="n">
        <f aca="false">L73/H73</f>
        <v>0</v>
      </c>
      <c r="O73" s="64" t="n">
        <f aca="false">I73+L73</f>
        <v>75</v>
      </c>
      <c r="P73" s="65" t="n">
        <f aca="false">TRUNC((J73+M73),3)</f>
        <v>62898.575</v>
      </c>
      <c r="Q73" s="66" t="n">
        <f aca="false">K73+N73</f>
        <v>1</v>
      </c>
      <c r="R73" s="42"/>
      <c r="S73" s="1"/>
      <c r="T73" s="1"/>
      <c r="U73" s="1"/>
    </row>
    <row r="74" s="43" customFormat="true" ht="13.8" hidden="false" customHeight="false" outlineLevel="0" collapsed="false">
      <c r="A74" s="49" t="n">
        <v>7</v>
      </c>
      <c r="B74" s="50" t="s">
        <v>164</v>
      </c>
      <c r="C74" s="51"/>
      <c r="D74" s="52"/>
      <c r="E74" s="51"/>
      <c r="F74" s="51"/>
      <c r="G74" s="51"/>
      <c r="H74" s="51"/>
      <c r="I74" s="53"/>
      <c r="J74" s="51"/>
      <c r="K74" s="54"/>
      <c r="L74" s="51"/>
      <c r="M74" s="55" t="n">
        <f aca="false">SUM(M75:M76)</f>
        <v>0</v>
      </c>
      <c r="N74" s="54"/>
      <c r="O74" s="53"/>
      <c r="P74" s="55" t="n">
        <f aca="false">SUM(P75:P76)</f>
        <v>58847.599</v>
      </c>
      <c r="Q74" s="54"/>
      <c r="R74" s="42"/>
      <c r="S74" s="1"/>
      <c r="T74" s="1"/>
      <c r="U74" s="1"/>
    </row>
    <row r="75" s="43" customFormat="true" ht="35.05" hidden="false" customHeight="false" outlineLevel="0" collapsed="false">
      <c r="A75" s="34" t="s">
        <v>165</v>
      </c>
      <c r="B75" s="71" t="s">
        <v>135</v>
      </c>
      <c r="C75" s="58" t="s">
        <v>35</v>
      </c>
      <c r="D75" s="70" t="n">
        <v>1273.56</v>
      </c>
      <c r="E75" s="38" t="n">
        <v>122.75</v>
      </c>
      <c r="F75" s="38"/>
      <c r="G75" s="38"/>
      <c r="H75" s="38" t="n">
        <f aca="false">D75+F75-G75</f>
        <v>1273.56</v>
      </c>
      <c r="I75" s="59" t="n">
        <v>460</v>
      </c>
      <c r="J75" s="60" t="n">
        <f aca="false">I75*E75</f>
        <v>56465</v>
      </c>
      <c r="K75" s="61" t="n">
        <f aca="false">I75/H75</f>
        <v>0.361192248500267</v>
      </c>
      <c r="L75" s="62"/>
      <c r="M75" s="63" t="n">
        <f aca="false">TRUNC((L75*E75),3)</f>
        <v>0</v>
      </c>
      <c r="N75" s="61" t="n">
        <f aca="false">L75/H75</f>
        <v>0</v>
      </c>
      <c r="O75" s="64" t="n">
        <f aca="false">I75+L75</f>
        <v>460</v>
      </c>
      <c r="P75" s="65" t="n">
        <f aca="false">TRUNC((J75+M75),3)</f>
        <v>56465</v>
      </c>
      <c r="Q75" s="66" t="n">
        <f aca="false">K75+N75</f>
        <v>0.361192248500267</v>
      </c>
      <c r="R75" s="42"/>
      <c r="S75" s="1"/>
      <c r="T75" s="1"/>
      <c r="U75" s="1"/>
    </row>
    <row r="76" s="43" customFormat="true" ht="13.8" hidden="false" customHeight="false" outlineLevel="0" collapsed="false">
      <c r="A76" s="34" t="s">
        <v>166</v>
      </c>
      <c r="B76" s="68" t="s">
        <v>137</v>
      </c>
      <c r="C76" s="58" t="s">
        <v>56</v>
      </c>
      <c r="D76" s="70" t="n">
        <v>160.2</v>
      </c>
      <c r="E76" s="38" t="n">
        <v>39.7099875156055</v>
      </c>
      <c r="F76" s="38"/>
      <c r="G76" s="38"/>
      <c r="H76" s="38" t="n">
        <f aca="false">D76+F76-G76</f>
        <v>160.2</v>
      </c>
      <c r="I76" s="59" t="n">
        <v>59.9999936807754</v>
      </c>
      <c r="J76" s="60" t="n">
        <f aca="false">I76*E76</f>
        <v>2382.599</v>
      </c>
      <c r="K76" s="61" t="n">
        <f aca="false">I76/H76</f>
        <v>0.374531795760146</v>
      </c>
      <c r="L76" s="62"/>
      <c r="M76" s="63" t="n">
        <f aca="false">TRUNC((L76*E76),3)</f>
        <v>0</v>
      </c>
      <c r="N76" s="61" t="n">
        <f aca="false">L76/H76</f>
        <v>0</v>
      </c>
      <c r="O76" s="64" t="n">
        <f aca="false">I76+L76</f>
        <v>59.9999936807754</v>
      </c>
      <c r="P76" s="65" t="n">
        <f aca="false">TRUNC((J76+M76),3)</f>
        <v>2382.599</v>
      </c>
      <c r="Q76" s="66" t="n">
        <f aca="false">K76+N76</f>
        <v>0.374531795760146</v>
      </c>
      <c r="R76" s="42"/>
      <c r="S76" s="1"/>
      <c r="T76" s="1"/>
      <c r="U76" s="1"/>
    </row>
    <row r="77" s="43" customFormat="true" ht="13.8" hidden="false" customHeight="false" outlineLevel="0" collapsed="false">
      <c r="A77" s="49" t="n">
        <v>8</v>
      </c>
      <c r="B77" s="50" t="s">
        <v>167</v>
      </c>
      <c r="C77" s="51"/>
      <c r="D77" s="52"/>
      <c r="E77" s="51"/>
      <c r="F77" s="51"/>
      <c r="G77" s="51"/>
      <c r="H77" s="51"/>
      <c r="I77" s="53"/>
      <c r="J77" s="51"/>
      <c r="K77" s="54"/>
      <c r="L77" s="51"/>
      <c r="M77" s="55" t="n">
        <f aca="false">M78+M82+M84+M90+M98+M101+M109+M119+M126+M134+M152+M155+M162</f>
        <v>0</v>
      </c>
      <c r="N77" s="54"/>
      <c r="O77" s="53"/>
      <c r="P77" s="55" t="n">
        <f aca="false">P78+P82+P84+P90+P98+P101+P109+P119+P126+P134+P152+P155+P162</f>
        <v>0</v>
      </c>
      <c r="Q77" s="54"/>
      <c r="R77" s="42"/>
      <c r="S77" s="1"/>
      <c r="T77" s="1"/>
      <c r="U77" s="1"/>
    </row>
    <row r="78" s="43" customFormat="true" ht="13.8" hidden="false" customHeight="false" outlineLevel="0" collapsed="false">
      <c r="A78" s="49" t="s">
        <v>168</v>
      </c>
      <c r="B78" s="50" t="s">
        <v>169</v>
      </c>
      <c r="C78" s="51"/>
      <c r="D78" s="52"/>
      <c r="E78" s="51"/>
      <c r="F78" s="51"/>
      <c r="G78" s="51"/>
      <c r="H78" s="51"/>
      <c r="I78" s="53"/>
      <c r="J78" s="51"/>
      <c r="K78" s="54"/>
      <c r="L78" s="51"/>
      <c r="M78" s="55" t="n">
        <f aca="false">SUM(M79:M81)</f>
        <v>0</v>
      </c>
      <c r="N78" s="54"/>
      <c r="O78" s="53"/>
      <c r="P78" s="55" t="n">
        <f aca="false">SUM(P79:P81)</f>
        <v>0</v>
      </c>
      <c r="Q78" s="54"/>
      <c r="R78" s="42"/>
      <c r="S78" s="1"/>
      <c r="T78" s="1"/>
      <c r="U78" s="1"/>
    </row>
    <row r="79" s="43" customFormat="true" ht="36.45" hidden="false" customHeight="false" outlineLevel="0" collapsed="false">
      <c r="A79" s="34" t="s">
        <v>170</v>
      </c>
      <c r="B79" s="68" t="s">
        <v>141</v>
      </c>
      <c r="C79" s="58" t="s">
        <v>40</v>
      </c>
      <c r="D79" s="70" t="n">
        <v>212.8</v>
      </c>
      <c r="E79" s="38" t="n">
        <v>801.119971804511</v>
      </c>
      <c r="F79" s="38"/>
      <c r="G79" s="38"/>
      <c r="H79" s="38" t="n">
        <f aca="false">D79+F79-G79</f>
        <v>212.8</v>
      </c>
      <c r="I79" s="59" t="n">
        <v>0</v>
      </c>
      <c r="J79" s="60" t="n">
        <f aca="false">I79*E79</f>
        <v>0</v>
      </c>
      <c r="K79" s="61" t="n">
        <f aca="false">I79/H79</f>
        <v>0</v>
      </c>
      <c r="L79" s="62"/>
      <c r="M79" s="63" t="n">
        <f aca="false">TRUNC((L79*E79),3)</f>
        <v>0</v>
      </c>
      <c r="N79" s="61" t="n">
        <f aca="false">L79/H79</f>
        <v>0</v>
      </c>
      <c r="O79" s="64" t="n">
        <f aca="false">I79+L79</f>
        <v>0</v>
      </c>
      <c r="P79" s="65" t="n">
        <f aca="false">TRUNC((J79+M79),3)</f>
        <v>0</v>
      </c>
      <c r="Q79" s="66" t="n">
        <f aca="false">K79+N79</f>
        <v>0</v>
      </c>
      <c r="R79" s="42"/>
      <c r="S79" s="1"/>
      <c r="T79" s="1"/>
      <c r="U79" s="1"/>
    </row>
    <row r="80" s="43" customFormat="true" ht="23.85" hidden="false" customHeight="false" outlineLevel="0" collapsed="false">
      <c r="A80" s="34" t="s">
        <v>171</v>
      </c>
      <c r="B80" s="68" t="s">
        <v>143</v>
      </c>
      <c r="C80" s="58" t="s">
        <v>144</v>
      </c>
      <c r="D80" s="70" t="n">
        <v>15176</v>
      </c>
      <c r="E80" s="38" t="n">
        <v>15.73</v>
      </c>
      <c r="F80" s="38"/>
      <c r="G80" s="38"/>
      <c r="H80" s="38" t="n">
        <f aca="false">D80+F80-G80</f>
        <v>15176</v>
      </c>
      <c r="I80" s="59" t="n">
        <v>0</v>
      </c>
      <c r="J80" s="60" t="n">
        <f aca="false">I80*E80</f>
        <v>0</v>
      </c>
      <c r="K80" s="61" t="n">
        <f aca="false">I80/H80</f>
        <v>0</v>
      </c>
      <c r="L80" s="62"/>
      <c r="M80" s="63" t="n">
        <f aca="false">TRUNC((L80*E80),3)</f>
        <v>0</v>
      </c>
      <c r="N80" s="61" t="n">
        <f aca="false">L80/H80</f>
        <v>0</v>
      </c>
      <c r="O80" s="64" t="n">
        <f aca="false">I80+L80</f>
        <v>0</v>
      </c>
      <c r="P80" s="65" t="n">
        <f aca="false">TRUNC((J80+M80),3)</f>
        <v>0</v>
      </c>
      <c r="Q80" s="66" t="n">
        <f aca="false">K80+N80</f>
        <v>0</v>
      </c>
      <c r="R80" s="42"/>
      <c r="S80" s="1"/>
      <c r="T80" s="1"/>
      <c r="U80" s="1"/>
    </row>
    <row r="81" s="43" customFormat="true" ht="35.05" hidden="false" customHeight="false" outlineLevel="0" collapsed="false">
      <c r="A81" s="34" t="s">
        <v>172</v>
      </c>
      <c r="B81" s="68" t="s">
        <v>146</v>
      </c>
      <c r="C81" s="58" t="s">
        <v>35</v>
      </c>
      <c r="D81" s="70" t="n">
        <v>2017.9</v>
      </c>
      <c r="E81" s="38" t="n">
        <v>119.659998017741</v>
      </c>
      <c r="F81" s="38"/>
      <c r="G81" s="38"/>
      <c r="H81" s="38" t="n">
        <f aca="false">D81+F81-G81</f>
        <v>2017.9</v>
      </c>
      <c r="I81" s="59" t="n">
        <v>0</v>
      </c>
      <c r="J81" s="60" t="n">
        <f aca="false">I81*E81</f>
        <v>0</v>
      </c>
      <c r="K81" s="61" t="n">
        <f aca="false">I81/H81</f>
        <v>0</v>
      </c>
      <c r="L81" s="62"/>
      <c r="M81" s="63" t="n">
        <f aca="false">TRUNC((L81*E81),3)</f>
        <v>0</v>
      </c>
      <c r="N81" s="61" t="n">
        <f aca="false">L81/H81</f>
        <v>0</v>
      </c>
      <c r="O81" s="64" t="n">
        <f aca="false">I81+L81</f>
        <v>0</v>
      </c>
      <c r="P81" s="65" t="n">
        <f aca="false">TRUNC((J81+M81),3)</f>
        <v>0</v>
      </c>
      <c r="Q81" s="66" t="n">
        <f aca="false">K81+N81</f>
        <v>0</v>
      </c>
      <c r="R81" s="42"/>
      <c r="S81" s="1"/>
      <c r="T81" s="1"/>
      <c r="U81" s="1"/>
    </row>
    <row r="82" s="43" customFormat="true" ht="13.8" hidden="false" customHeight="false" outlineLevel="0" collapsed="false">
      <c r="A82" s="49" t="s">
        <v>173</v>
      </c>
      <c r="B82" s="50" t="s">
        <v>174</v>
      </c>
      <c r="C82" s="51"/>
      <c r="D82" s="52"/>
      <c r="E82" s="51"/>
      <c r="F82" s="51"/>
      <c r="G82" s="51"/>
      <c r="H82" s="51"/>
      <c r="I82" s="53"/>
      <c r="J82" s="51"/>
      <c r="K82" s="54"/>
      <c r="L82" s="51"/>
      <c r="M82" s="55" t="n">
        <f aca="false">SUM(M83)</f>
        <v>0</v>
      </c>
      <c r="N82" s="54"/>
      <c r="O82" s="53"/>
      <c r="P82" s="55" t="n">
        <f aca="false">SUM(P83)</f>
        <v>0</v>
      </c>
      <c r="Q82" s="54"/>
      <c r="R82" s="42"/>
      <c r="S82" s="1"/>
      <c r="T82" s="1"/>
      <c r="U82" s="1"/>
    </row>
    <row r="83" s="43" customFormat="true" ht="46.25" hidden="false" customHeight="false" outlineLevel="0" collapsed="false">
      <c r="A83" s="34" t="s">
        <v>175</v>
      </c>
      <c r="B83" s="68" t="s">
        <v>176</v>
      </c>
      <c r="C83" s="58" t="s">
        <v>35</v>
      </c>
      <c r="D83" s="70" t="n">
        <v>586.52</v>
      </c>
      <c r="E83" s="38" t="n">
        <v>82.6799938621019</v>
      </c>
      <c r="F83" s="38"/>
      <c r="G83" s="38"/>
      <c r="H83" s="38" t="n">
        <f aca="false">D83+F83-G83</f>
        <v>586.52</v>
      </c>
      <c r="I83" s="59" t="n">
        <v>0</v>
      </c>
      <c r="J83" s="60" t="n">
        <f aca="false">I83*E83</f>
        <v>0</v>
      </c>
      <c r="K83" s="61" t="n">
        <f aca="false">I83/H83</f>
        <v>0</v>
      </c>
      <c r="L83" s="62"/>
      <c r="M83" s="63" t="n">
        <f aca="false">TRUNC((L83*E83),3)</f>
        <v>0</v>
      </c>
      <c r="N83" s="61" t="n">
        <f aca="false">L83/H83</f>
        <v>0</v>
      </c>
      <c r="O83" s="64" t="n">
        <f aca="false">I83+L83</f>
        <v>0</v>
      </c>
      <c r="P83" s="65" t="n">
        <f aca="false">TRUNC((J83+M83),3)</f>
        <v>0</v>
      </c>
      <c r="Q83" s="66" t="n">
        <f aca="false">K83+N83</f>
        <v>0</v>
      </c>
      <c r="R83" s="42"/>
      <c r="S83" s="1"/>
      <c r="T83" s="1"/>
      <c r="U83" s="1"/>
    </row>
    <row r="84" s="43" customFormat="true" ht="13.8" hidden="false" customHeight="false" outlineLevel="0" collapsed="false">
      <c r="A84" s="49" t="s">
        <v>177</v>
      </c>
      <c r="B84" s="50" t="s">
        <v>178</v>
      </c>
      <c r="C84" s="51"/>
      <c r="D84" s="52"/>
      <c r="E84" s="51"/>
      <c r="F84" s="51"/>
      <c r="G84" s="51"/>
      <c r="H84" s="51"/>
      <c r="I84" s="53"/>
      <c r="J84" s="51"/>
      <c r="K84" s="54"/>
      <c r="L84" s="51"/>
      <c r="M84" s="55" t="n">
        <f aca="false">SUM(M85:M89)</f>
        <v>0</v>
      </c>
      <c r="N84" s="54"/>
      <c r="O84" s="53"/>
      <c r="P84" s="55" t="n">
        <f aca="false">SUM(P85:P89)</f>
        <v>0</v>
      </c>
      <c r="Q84" s="54"/>
      <c r="R84" s="42"/>
      <c r="S84" s="1"/>
      <c r="T84" s="1"/>
      <c r="U84" s="1"/>
    </row>
    <row r="85" s="43" customFormat="true" ht="23.85" hidden="false" customHeight="false" outlineLevel="0" collapsed="false">
      <c r="A85" s="34" t="s">
        <v>179</v>
      </c>
      <c r="B85" s="68" t="s">
        <v>180</v>
      </c>
      <c r="C85" s="58" t="s">
        <v>144</v>
      </c>
      <c r="D85" s="70" t="n">
        <v>2668.5</v>
      </c>
      <c r="E85" s="38" t="n">
        <v>25.1351096121417</v>
      </c>
      <c r="F85" s="38"/>
      <c r="G85" s="38"/>
      <c r="H85" s="38" t="n">
        <f aca="false">D85+F85-G85</f>
        <v>2668.5</v>
      </c>
      <c r="I85" s="59" t="n">
        <v>0</v>
      </c>
      <c r="J85" s="60" t="n">
        <f aca="false">I85*E85</f>
        <v>0</v>
      </c>
      <c r="K85" s="61" t="n">
        <f aca="false">I85/H85</f>
        <v>0</v>
      </c>
      <c r="L85" s="62"/>
      <c r="M85" s="63" t="n">
        <f aca="false">TRUNC((L85*E85),3)</f>
        <v>0</v>
      </c>
      <c r="N85" s="61" t="n">
        <f aca="false">L85/H85</f>
        <v>0</v>
      </c>
      <c r="O85" s="64" t="n">
        <f aca="false">I85+L85</f>
        <v>0</v>
      </c>
      <c r="P85" s="65" t="n">
        <f aca="false">TRUNC((J85+M85),3)</f>
        <v>0</v>
      </c>
      <c r="Q85" s="66" t="n">
        <f aca="false">K85+N85</f>
        <v>0</v>
      </c>
      <c r="R85" s="42"/>
      <c r="S85" s="1"/>
      <c r="T85" s="1"/>
      <c r="U85" s="1"/>
    </row>
    <row r="86" s="43" customFormat="true" ht="23.85" hidden="false" customHeight="false" outlineLevel="0" collapsed="false">
      <c r="A86" s="34" t="s">
        <v>181</v>
      </c>
      <c r="B86" s="68" t="s">
        <v>182</v>
      </c>
      <c r="C86" s="58" t="s">
        <v>35</v>
      </c>
      <c r="D86" s="70" t="n">
        <v>444.75</v>
      </c>
      <c r="E86" s="38" t="n">
        <v>78.0699943788645</v>
      </c>
      <c r="F86" s="38"/>
      <c r="G86" s="38"/>
      <c r="H86" s="38" t="n">
        <f aca="false">D86+F86-G86</f>
        <v>444.75</v>
      </c>
      <c r="I86" s="59" t="n">
        <v>0</v>
      </c>
      <c r="J86" s="60" t="n">
        <f aca="false">I86*E86</f>
        <v>0</v>
      </c>
      <c r="K86" s="61" t="n">
        <f aca="false">I86/H86</f>
        <v>0</v>
      </c>
      <c r="L86" s="62"/>
      <c r="M86" s="63" t="n">
        <f aca="false">TRUNC((L86*E86),3)</f>
        <v>0</v>
      </c>
      <c r="N86" s="61" t="n">
        <f aca="false">L86/H86</f>
        <v>0</v>
      </c>
      <c r="O86" s="64" t="n">
        <f aca="false">I86+L86</f>
        <v>0</v>
      </c>
      <c r="P86" s="65" t="n">
        <f aca="false">TRUNC((J86+M86),3)</f>
        <v>0</v>
      </c>
      <c r="Q86" s="66" t="n">
        <f aca="false">K86+N86</f>
        <v>0</v>
      </c>
      <c r="R86" s="42"/>
      <c r="S86" s="1"/>
      <c r="T86" s="1"/>
      <c r="U86" s="1"/>
    </row>
    <row r="87" s="43" customFormat="true" ht="13.8" hidden="false" customHeight="false" outlineLevel="0" collapsed="false">
      <c r="A87" s="34" t="s">
        <v>183</v>
      </c>
      <c r="B87" s="68" t="s">
        <v>184</v>
      </c>
      <c r="C87" s="58" t="s">
        <v>56</v>
      </c>
      <c r="D87" s="70" t="n">
        <v>45.85</v>
      </c>
      <c r="E87" s="38" t="n">
        <v>277.679825517994</v>
      </c>
      <c r="F87" s="38"/>
      <c r="G87" s="38"/>
      <c r="H87" s="38" t="n">
        <f aca="false">D87+F87-G87</f>
        <v>45.85</v>
      </c>
      <c r="I87" s="59" t="n">
        <v>0</v>
      </c>
      <c r="J87" s="60" t="n">
        <f aca="false">I87*E87</f>
        <v>0</v>
      </c>
      <c r="K87" s="61" t="n">
        <f aca="false">I87/H87</f>
        <v>0</v>
      </c>
      <c r="L87" s="62"/>
      <c r="M87" s="63" t="n">
        <f aca="false">TRUNC((L87*E87),3)</f>
        <v>0</v>
      </c>
      <c r="N87" s="61" t="n">
        <f aca="false">L87/H87</f>
        <v>0</v>
      </c>
      <c r="O87" s="64" t="n">
        <f aca="false">I87+L87</f>
        <v>0</v>
      </c>
      <c r="P87" s="65" t="n">
        <f aca="false">TRUNC((J87+M87),3)</f>
        <v>0</v>
      </c>
      <c r="Q87" s="66" t="n">
        <f aca="false">K87+N87</f>
        <v>0</v>
      </c>
      <c r="R87" s="42"/>
      <c r="S87" s="1"/>
      <c r="T87" s="1"/>
      <c r="U87" s="1"/>
    </row>
    <row r="88" s="43" customFormat="true" ht="13.8" hidden="false" customHeight="false" outlineLevel="0" collapsed="false">
      <c r="A88" s="34" t="s">
        <v>185</v>
      </c>
      <c r="B88" s="68" t="s">
        <v>186</v>
      </c>
      <c r="C88" s="58" t="s">
        <v>56</v>
      </c>
      <c r="D88" s="70" t="n">
        <v>111.1</v>
      </c>
      <c r="E88" s="38" t="n">
        <v>49.1199819981998</v>
      </c>
      <c r="F88" s="38"/>
      <c r="G88" s="38"/>
      <c r="H88" s="38" t="n">
        <f aca="false">D88+F88-G88</f>
        <v>111.1</v>
      </c>
      <c r="I88" s="59" t="n">
        <v>0</v>
      </c>
      <c r="J88" s="60" t="n">
        <f aca="false">I88*E88</f>
        <v>0</v>
      </c>
      <c r="K88" s="61" t="n">
        <f aca="false">I88/H88</f>
        <v>0</v>
      </c>
      <c r="L88" s="62"/>
      <c r="M88" s="63" t="n">
        <f aca="false">TRUNC((L88*E88),3)</f>
        <v>0</v>
      </c>
      <c r="N88" s="61" t="n">
        <f aca="false">L88/H88</f>
        <v>0</v>
      </c>
      <c r="O88" s="64" t="n">
        <f aca="false">I88+L88</f>
        <v>0</v>
      </c>
      <c r="P88" s="65" t="n">
        <f aca="false">TRUNC((J88+M88),3)</f>
        <v>0</v>
      </c>
      <c r="Q88" s="66" t="n">
        <f aca="false">K88+N88</f>
        <v>0</v>
      </c>
      <c r="R88" s="42"/>
      <c r="S88" s="1"/>
      <c r="T88" s="1"/>
      <c r="U88" s="1"/>
    </row>
    <row r="89" s="43" customFormat="true" ht="46.25" hidden="false" customHeight="false" outlineLevel="0" collapsed="false">
      <c r="A89" s="34" t="s">
        <v>187</v>
      </c>
      <c r="B89" s="68" t="s">
        <v>188</v>
      </c>
      <c r="C89" s="58" t="s">
        <v>56</v>
      </c>
      <c r="D89" s="70" t="n">
        <v>114.3</v>
      </c>
      <c r="E89" s="38" t="n">
        <v>158.629921259843</v>
      </c>
      <c r="F89" s="38"/>
      <c r="G89" s="38"/>
      <c r="H89" s="38" t="n">
        <f aca="false">D89+F89-G89</f>
        <v>114.3</v>
      </c>
      <c r="I89" s="59" t="n">
        <v>0</v>
      </c>
      <c r="J89" s="60" t="n">
        <f aca="false">I89*E89</f>
        <v>0</v>
      </c>
      <c r="K89" s="61" t="n">
        <f aca="false">I89/H89</f>
        <v>0</v>
      </c>
      <c r="L89" s="62"/>
      <c r="M89" s="63" t="n">
        <f aca="false">TRUNC((L89*E89),3)</f>
        <v>0</v>
      </c>
      <c r="N89" s="61" t="n">
        <f aca="false">L89/H89</f>
        <v>0</v>
      </c>
      <c r="O89" s="64" t="n">
        <f aca="false">I89+L89</f>
        <v>0</v>
      </c>
      <c r="P89" s="65" t="n">
        <f aca="false">TRUNC((J89+M89),3)</f>
        <v>0</v>
      </c>
      <c r="Q89" s="66" t="n">
        <f aca="false">K89+N89</f>
        <v>0</v>
      </c>
      <c r="R89" s="42"/>
      <c r="S89" s="1"/>
      <c r="T89" s="1"/>
      <c r="U89" s="1"/>
    </row>
    <row r="90" s="43" customFormat="true" ht="13.8" hidden="false" customHeight="false" outlineLevel="0" collapsed="false">
      <c r="A90" s="49" t="s">
        <v>189</v>
      </c>
      <c r="B90" s="50" t="s">
        <v>190</v>
      </c>
      <c r="C90" s="51"/>
      <c r="D90" s="52"/>
      <c r="E90" s="51"/>
      <c r="F90" s="51"/>
      <c r="G90" s="51"/>
      <c r="H90" s="51"/>
      <c r="I90" s="53"/>
      <c r="J90" s="51"/>
      <c r="K90" s="54"/>
      <c r="L90" s="51"/>
      <c r="M90" s="55" t="n">
        <f aca="false">SUM(M91:M97)</f>
        <v>0</v>
      </c>
      <c r="N90" s="54"/>
      <c r="O90" s="53"/>
      <c r="P90" s="55" t="n">
        <f aca="false">SUM(P91:P97)</f>
        <v>0</v>
      </c>
      <c r="Q90" s="54"/>
      <c r="R90" s="42"/>
      <c r="S90" s="1"/>
      <c r="T90" s="1"/>
      <c r="U90" s="1"/>
    </row>
    <row r="91" s="43" customFormat="true" ht="13.8" hidden="false" customHeight="false" outlineLevel="0" collapsed="false">
      <c r="A91" s="34" t="s">
        <v>191</v>
      </c>
      <c r="B91" s="68" t="s">
        <v>192</v>
      </c>
      <c r="C91" s="58" t="s">
        <v>193</v>
      </c>
      <c r="D91" s="70" t="n">
        <v>10</v>
      </c>
      <c r="E91" s="38" t="n">
        <v>123.27</v>
      </c>
      <c r="F91" s="38"/>
      <c r="G91" s="38"/>
      <c r="H91" s="38" t="n">
        <f aca="false">D91+F91-G91</f>
        <v>10</v>
      </c>
      <c r="I91" s="59" t="n">
        <v>0</v>
      </c>
      <c r="J91" s="60" t="n">
        <f aca="false">I91*E91</f>
        <v>0</v>
      </c>
      <c r="K91" s="61" t="n">
        <f aca="false">I91/H91</f>
        <v>0</v>
      </c>
      <c r="L91" s="62"/>
      <c r="M91" s="63" t="n">
        <f aca="false">TRUNC((L91*E91),3)</f>
        <v>0</v>
      </c>
      <c r="N91" s="61" t="n">
        <f aca="false">L91/H91</f>
        <v>0</v>
      </c>
      <c r="O91" s="64" t="n">
        <f aca="false">I91+L91</f>
        <v>0</v>
      </c>
      <c r="P91" s="65" t="n">
        <f aca="false">TRUNC((J91+M91),3)</f>
        <v>0</v>
      </c>
      <c r="Q91" s="66" t="n">
        <f aca="false">K91+N91</f>
        <v>0</v>
      </c>
      <c r="R91" s="42"/>
      <c r="S91" s="1"/>
      <c r="T91" s="1"/>
      <c r="U91" s="1"/>
    </row>
    <row r="92" s="43" customFormat="true" ht="13.8" hidden="false" customHeight="false" outlineLevel="0" collapsed="false">
      <c r="A92" s="34" t="s">
        <v>194</v>
      </c>
      <c r="B92" s="68" t="s">
        <v>195</v>
      </c>
      <c r="C92" s="58" t="s">
        <v>193</v>
      </c>
      <c r="D92" s="70" t="n">
        <v>8</v>
      </c>
      <c r="E92" s="38" t="n">
        <v>272.25</v>
      </c>
      <c r="F92" s="38"/>
      <c r="G92" s="38"/>
      <c r="H92" s="38" t="n">
        <f aca="false">D92+F92-G92</f>
        <v>8</v>
      </c>
      <c r="I92" s="59" t="n">
        <v>0</v>
      </c>
      <c r="J92" s="60" t="n">
        <f aca="false">I92*E92</f>
        <v>0</v>
      </c>
      <c r="K92" s="61" t="n">
        <f aca="false">I92/H92</f>
        <v>0</v>
      </c>
      <c r="L92" s="62"/>
      <c r="M92" s="63" t="n">
        <f aca="false">TRUNC((L92*E92),3)</f>
        <v>0</v>
      </c>
      <c r="N92" s="61" t="n">
        <f aca="false">L92/H92</f>
        <v>0</v>
      </c>
      <c r="O92" s="64" t="n">
        <f aca="false">I92+L92</f>
        <v>0</v>
      </c>
      <c r="P92" s="65" t="n">
        <f aca="false">TRUNC((J92+M92),3)</f>
        <v>0</v>
      </c>
      <c r="Q92" s="66" t="n">
        <f aca="false">K92+N92</f>
        <v>0</v>
      </c>
      <c r="R92" s="42"/>
      <c r="S92" s="1"/>
      <c r="T92" s="1"/>
      <c r="U92" s="1"/>
    </row>
    <row r="93" s="43" customFormat="true" ht="13.8" hidden="false" customHeight="false" outlineLevel="0" collapsed="false">
      <c r="A93" s="34" t="s">
        <v>196</v>
      </c>
      <c r="B93" s="68" t="s">
        <v>197</v>
      </c>
      <c r="C93" s="58" t="s">
        <v>193</v>
      </c>
      <c r="D93" s="70" t="n">
        <v>8</v>
      </c>
      <c r="E93" s="38" t="n">
        <v>162.55</v>
      </c>
      <c r="F93" s="38"/>
      <c r="G93" s="38"/>
      <c r="H93" s="38" t="n">
        <f aca="false">D93+F93-G93</f>
        <v>8</v>
      </c>
      <c r="I93" s="59" t="n">
        <v>0</v>
      </c>
      <c r="J93" s="60" t="n">
        <f aca="false">I93*E93</f>
        <v>0</v>
      </c>
      <c r="K93" s="61" t="n">
        <f aca="false">I93/H93</f>
        <v>0</v>
      </c>
      <c r="L93" s="62"/>
      <c r="M93" s="63" t="n">
        <f aca="false">TRUNC((L93*E93),3)</f>
        <v>0</v>
      </c>
      <c r="N93" s="61" t="n">
        <f aca="false">L93/H93</f>
        <v>0</v>
      </c>
      <c r="O93" s="64" t="n">
        <f aca="false">I93+L93</f>
        <v>0</v>
      </c>
      <c r="P93" s="65" t="n">
        <f aca="false">TRUNC((J93+M93),3)</f>
        <v>0</v>
      </c>
      <c r="Q93" s="66" t="n">
        <f aca="false">K93+N93</f>
        <v>0</v>
      </c>
      <c r="R93" s="42"/>
      <c r="S93" s="1"/>
      <c r="T93" s="1"/>
      <c r="U93" s="1"/>
    </row>
    <row r="94" s="43" customFormat="true" ht="23.85" hidden="false" customHeight="false" outlineLevel="0" collapsed="false">
      <c r="A94" s="34" t="s">
        <v>198</v>
      </c>
      <c r="B94" s="68" t="s">
        <v>199</v>
      </c>
      <c r="C94" s="58" t="s">
        <v>193</v>
      </c>
      <c r="D94" s="70" t="n">
        <v>10</v>
      </c>
      <c r="E94" s="38" t="n">
        <v>119.36</v>
      </c>
      <c r="F94" s="38"/>
      <c r="G94" s="38"/>
      <c r="H94" s="38" t="n">
        <f aca="false">D94+F94-G94</f>
        <v>10</v>
      </c>
      <c r="I94" s="59" t="n">
        <v>0</v>
      </c>
      <c r="J94" s="60" t="n">
        <f aca="false">I94*E94</f>
        <v>0</v>
      </c>
      <c r="K94" s="61" t="n">
        <f aca="false">I94/H94</f>
        <v>0</v>
      </c>
      <c r="L94" s="62"/>
      <c r="M94" s="63" t="n">
        <f aca="false">TRUNC((L94*E94),3)</f>
        <v>0</v>
      </c>
      <c r="N94" s="61" t="n">
        <f aca="false">L94/H94</f>
        <v>0</v>
      </c>
      <c r="O94" s="64" t="n">
        <f aca="false">I94+L94</f>
        <v>0</v>
      </c>
      <c r="P94" s="65" t="n">
        <f aca="false">TRUNC((J94+M94),3)</f>
        <v>0</v>
      </c>
      <c r="Q94" s="66" t="n">
        <f aca="false">K94+N94</f>
        <v>0</v>
      </c>
      <c r="R94" s="42"/>
      <c r="S94" s="1"/>
      <c r="T94" s="1"/>
      <c r="U94" s="1"/>
    </row>
    <row r="95" s="43" customFormat="true" ht="23.85" hidden="false" customHeight="false" outlineLevel="0" collapsed="false">
      <c r="A95" s="34" t="s">
        <v>200</v>
      </c>
      <c r="B95" s="68" t="s">
        <v>201</v>
      </c>
      <c r="C95" s="58" t="s">
        <v>193</v>
      </c>
      <c r="D95" s="70" t="n">
        <v>2</v>
      </c>
      <c r="E95" s="38" t="n">
        <v>109.55</v>
      </c>
      <c r="F95" s="38"/>
      <c r="G95" s="38"/>
      <c r="H95" s="38" t="n">
        <f aca="false">D95+F95-G95</f>
        <v>2</v>
      </c>
      <c r="I95" s="59" t="n">
        <v>0</v>
      </c>
      <c r="J95" s="60" t="n">
        <f aca="false">I95*E95</f>
        <v>0</v>
      </c>
      <c r="K95" s="61" t="n">
        <f aca="false">I95/H95</f>
        <v>0</v>
      </c>
      <c r="L95" s="62"/>
      <c r="M95" s="63" t="n">
        <f aca="false">TRUNC((L95*E95),3)</f>
        <v>0</v>
      </c>
      <c r="N95" s="61" t="n">
        <f aca="false">L95/H95</f>
        <v>0</v>
      </c>
      <c r="O95" s="64" t="n">
        <f aca="false">I95+L95</f>
        <v>0</v>
      </c>
      <c r="P95" s="65" t="n">
        <f aca="false">TRUNC((J95+M95),3)</f>
        <v>0</v>
      </c>
      <c r="Q95" s="66" t="n">
        <f aca="false">K95+N95</f>
        <v>0</v>
      </c>
      <c r="R95" s="42"/>
      <c r="S95" s="1"/>
      <c r="T95" s="1"/>
      <c r="U95" s="1"/>
    </row>
    <row r="96" s="43" customFormat="true" ht="46.25" hidden="false" customHeight="false" outlineLevel="0" collapsed="false">
      <c r="A96" s="34" t="s">
        <v>202</v>
      </c>
      <c r="B96" s="68" t="s">
        <v>203</v>
      </c>
      <c r="C96" s="58" t="s">
        <v>59</v>
      </c>
      <c r="D96" s="70" t="n">
        <v>10</v>
      </c>
      <c r="E96" s="38" t="n">
        <v>708.76</v>
      </c>
      <c r="F96" s="38"/>
      <c r="G96" s="38"/>
      <c r="H96" s="38" t="n">
        <f aca="false">D96+F96-G96</f>
        <v>10</v>
      </c>
      <c r="I96" s="59" t="n">
        <v>0</v>
      </c>
      <c r="J96" s="60" t="n">
        <f aca="false">I96*E96</f>
        <v>0</v>
      </c>
      <c r="K96" s="61" t="n">
        <f aca="false">I96/H96</f>
        <v>0</v>
      </c>
      <c r="L96" s="62"/>
      <c r="M96" s="63" t="n">
        <f aca="false">TRUNC((L96*E96),3)</f>
        <v>0</v>
      </c>
      <c r="N96" s="61" t="n">
        <f aca="false">L96/H96</f>
        <v>0</v>
      </c>
      <c r="O96" s="64" t="n">
        <f aca="false">I96+L96</f>
        <v>0</v>
      </c>
      <c r="P96" s="65" t="n">
        <f aca="false">TRUNC((J96+M96),3)</f>
        <v>0</v>
      </c>
      <c r="Q96" s="66" t="n">
        <f aca="false">K96+N96</f>
        <v>0</v>
      </c>
      <c r="R96" s="42"/>
      <c r="S96" s="1"/>
      <c r="T96" s="1"/>
      <c r="U96" s="1"/>
    </row>
    <row r="97" s="43" customFormat="true" ht="46.25" hidden="false" customHeight="false" outlineLevel="0" collapsed="false">
      <c r="A97" s="34" t="s">
        <v>204</v>
      </c>
      <c r="B97" s="68" t="s">
        <v>205</v>
      </c>
      <c r="C97" s="58" t="s">
        <v>59</v>
      </c>
      <c r="D97" s="70" t="n">
        <v>2</v>
      </c>
      <c r="E97" s="38" t="n">
        <v>760.63</v>
      </c>
      <c r="F97" s="38"/>
      <c r="G97" s="38"/>
      <c r="H97" s="38" t="n">
        <f aca="false">D97+F97-G97</f>
        <v>2</v>
      </c>
      <c r="I97" s="59" t="n">
        <v>0</v>
      </c>
      <c r="J97" s="60" t="n">
        <f aca="false">I97*E97</f>
        <v>0</v>
      </c>
      <c r="K97" s="61" t="n">
        <f aca="false">I97/H97</f>
        <v>0</v>
      </c>
      <c r="L97" s="62"/>
      <c r="M97" s="63" t="n">
        <f aca="false">TRUNC((L97*E97),3)</f>
        <v>0</v>
      </c>
      <c r="N97" s="61" t="n">
        <f aca="false">L97/H97</f>
        <v>0</v>
      </c>
      <c r="O97" s="64" t="n">
        <f aca="false">I97+L97</f>
        <v>0</v>
      </c>
      <c r="P97" s="65" t="n">
        <f aca="false">TRUNC((J97+M97),3)</f>
        <v>0</v>
      </c>
      <c r="Q97" s="66" t="n">
        <f aca="false">K97+N97</f>
        <v>0</v>
      </c>
      <c r="R97" s="42"/>
      <c r="S97" s="1"/>
      <c r="T97" s="1"/>
      <c r="U97" s="1"/>
    </row>
    <row r="98" s="43" customFormat="true" ht="13.8" hidden="false" customHeight="false" outlineLevel="0" collapsed="false">
      <c r="A98" s="49" t="s">
        <v>206</v>
      </c>
      <c r="B98" s="50" t="s">
        <v>207</v>
      </c>
      <c r="C98" s="51"/>
      <c r="D98" s="52"/>
      <c r="E98" s="51"/>
      <c r="F98" s="51"/>
      <c r="G98" s="51"/>
      <c r="H98" s="51"/>
      <c r="I98" s="53"/>
      <c r="J98" s="51"/>
      <c r="K98" s="54"/>
      <c r="L98" s="51"/>
      <c r="M98" s="55" t="n">
        <f aca="false">SUM(M99:M100)</f>
        <v>0</v>
      </c>
      <c r="N98" s="54"/>
      <c r="O98" s="53"/>
      <c r="P98" s="55" t="n">
        <f aca="false">SUM(P99:P100)</f>
        <v>0</v>
      </c>
      <c r="Q98" s="54"/>
      <c r="R98" s="42"/>
      <c r="S98" s="1"/>
      <c r="T98" s="1"/>
      <c r="U98" s="1"/>
    </row>
    <row r="99" s="43" customFormat="true" ht="13.8" hidden="false" customHeight="false" outlineLevel="0" collapsed="false">
      <c r="A99" s="34" t="s">
        <v>208</v>
      </c>
      <c r="B99" s="68" t="s">
        <v>209</v>
      </c>
      <c r="C99" s="58" t="s">
        <v>35</v>
      </c>
      <c r="D99" s="70" t="n">
        <v>9.84</v>
      </c>
      <c r="E99" s="38" t="n">
        <v>551.049796747967</v>
      </c>
      <c r="F99" s="38"/>
      <c r="G99" s="38"/>
      <c r="H99" s="38" t="n">
        <f aca="false">D99+F99-G99</f>
        <v>9.84</v>
      </c>
      <c r="I99" s="59" t="n">
        <v>0</v>
      </c>
      <c r="J99" s="60" t="n">
        <f aca="false">I99*E99</f>
        <v>0</v>
      </c>
      <c r="K99" s="61" t="n">
        <f aca="false">I99/H99</f>
        <v>0</v>
      </c>
      <c r="L99" s="62"/>
      <c r="M99" s="63" t="n">
        <f aca="false">TRUNC((L99*E99),3)</f>
        <v>0</v>
      </c>
      <c r="N99" s="61" t="n">
        <f aca="false">L99/H99</f>
        <v>0</v>
      </c>
      <c r="O99" s="64" t="n">
        <f aca="false">I99+L99</f>
        <v>0</v>
      </c>
      <c r="P99" s="65" t="n">
        <f aca="false">TRUNC((J99+M99),3)</f>
        <v>0</v>
      </c>
      <c r="Q99" s="66" t="n">
        <f aca="false">K99+N99</f>
        <v>0</v>
      </c>
      <c r="R99" s="42"/>
      <c r="S99" s="1"/>
      <c r="T99" s="1"/>
      <c r="U99" s="1"/>
    </row>
    <row r="100" s="43" customFormat="true" ht="35.05" hidden="false" customHeight="false" outlineLevel="0" collapsed="false">
      <c r="A100" s="34" t="s">
        <v>210</v>
      </c>
      <c r="B100" s="68" t="s">
        <v>211</v>
      </c>
      <c r="C100" s="58" t="s">
        <v>35</v>
      </c>
      <c r="D100" s="70" t="n">
        <v>21.6</v>
      </c>
      <c r="E100" s="38" t="n">
        <v>181.169907407407</v>
      </c>
      <c r="F100" s="38"/>
      <c r="G100" s="38"/>
      <c r="H100" s="38" t="n">
        <f aca="false">D100+F100-G100</f>
        <v>21.6</v>
      </c>
      <c r="I100" s="59" t="n">
        <v>0</v>
      </c>
      <c r="J100" s="60" t="n">
        <f aca="false">I100*E100</f>
        <v>0</v>
      </c>
      <c r="K100" s="61" t="n">
        <f aca="false">I100/H100</f>
        <v>0</v>
      </c>
      <c r="L100" s="62"/>
      <c r="M100" s="63" t="n">
        <f aca="false">TRUNC((L100*E100),3)</f>
        <v>0</v>
      </c>
      <c r="N100" s="61" t="n">
        <f aca="false">L100/H100</f>
        <v>0</v>
      </c>
      <c r="O100" s="64" t="n">
        <f aca="false">I100+L100</f>
        <v>0</v>
      </c>
      <c r="P100" s="65" t="n">
        <f aca="false">TRUNC((J100+M100),3)</f>
        <v>0</v>
      </c>
      <c r="Q100" s="66" t="n">
        <f aca="false">K100+N100</f>
        <v>0</v>
      </c>
      <c r="R100" s="42"/>
      <c r="S100" s="1"/>
      <c r="T100" s="1"/>
      <c r="U100" s="1"/>
    </row>
    <row r="101" s="43" customFormat="true" ht="13.8" hidden="false" customHeight="false" outlineLevel="0" collapsed="false">
      <c r="A101" s="49" t="s">
        <v>212</v>
      </c>
      <c r="B101" s="50" t="s">
        <v>213</v>
      </c>
      <c r="C101" s="51"/>
      <c r="D101" s="52"/>
      <c r="E101" s="51"/>
      <c r="F101" s="51"/>
      <c r="G101" s="51"/>
      <c r="H101" s="51"/>
      <c r="I101" s="53"/>
      <c r="J101" s="51"/>
      <c r="K101" s="54"/>
      <c r="L101" s="51"/>
      <c r="M101" s="55" t="n">
        <f aca="false">SUM(M102:M108)</f>
        <v>0</v>
      </c>
      <c r="N101" s="54"/>
      <c r="O101" s="53"/>
      <c r="P101" s="55" t="n">
        <f aca="false">SUM(P102:P108)</f>
        <v>0</v>
      </c>
      <c r="Q101" s="54"/>
      <c r="R101" s="42"/>
      <c r="S101" s="1"/>
      <c r="T101" s="1"/>
      <c r="U101" s="1"/>
    </row>
    <row r="102" s="43" customFormat="true" ht="23.85" hidden="false" customHeight="false" outlineLevel="0" collapsed="false">
      <c r="A102" s="34" t="s">
        <v>214</v>
      </c>
      <c r="B102" s="72" t="s">
        <v>215</v>
      </c>
      <c r="C102" s="58" t="s">
        <v>59</v>
      </c>
      <c r="D102" s="58" t="n">
        <v>6</v>
      </c>
      <c r="E102" s="38" t="n">
        <v>649.22</v>
      </c>
      <c r="F102" s="38"/>
      <c r="G102" s="38"/>
      <c r="H102" s="38" t="n">
        <f aca="false">D102+F102-G102</f>
        <v>6</v>
      </c>
      <c r="I102" s="59" t="n">
        <v>0</v>
      </c>
      <c r="J102" s="60" t="n">
        <f aca="false">I102*E102</f>
        <v>0</v>
      </c>
      <c r="K102" s="61" t="n">
        <f aca="false">I102/H102</f>
        <v>0</v>
      </c>
      <c r="L102" s="62"/>
      <c r="M102" s="63" t="n">
        <f aca="false">TRUNC((L102*E102),3)</f>
        <v>0</v>
      </c>
      <c r="N102" s="61" t="n">
        <f aca="false">L102/H102</f>
        <v>0</v>
      </c>
      <c r="O102" s="64" t="n">
        <f aca="false">I102+L102</f>
        <v>0</v>
      </c>
      <c r="P102" s="65" t="n">
        <f aca="false">TRUNC((J102+M102),3)</f>
        <v>0</v>
      </c>
      <c r="Q102" s="66" t="n">
        <f aca="false">K102+N102</f>
        <v>0</v>
      </c>
      <c r="R102" s="42"/>
      <c r="S102" s="1"/>
      <c r="T102" s="1"/>
      <c r="U102" s="1"/>
    </row>
    <row r="103" s="43" customFormat="true" ht="46.25" hidden="false" customHeight="false" outlineLevel="0" collapsed="false">
      <c r="A103" s="34" t="s">
        <v>216</v>
      </c>
      <c r="B103" s="72" t="s">
        <v>217</v>
      </c>
      <c r="C103" s="58" t="s">
        <v>59</v>
      </c>
      <c r="D103" s="58" t="n">
        <v>18</v>
      </c>
      <c r="E103" s="38" t="n">
        <v>299.05</v>
      </c>
      <c r="F103" s="38"/>
      <c r="G103" s="38"/>
      <c r="H103" s="38" t="n">
        <f aca="false">D103+F103-G103</f>
        <v>18</v>
      </c>
      <c r="I103" s="59" t="n">
        <v>0</v>
      </c>
      <c r="J103" s="60" t="n">
        <f aca="false">I103*E103</f>
        <v>0</v>
      </c>
      <c r="K103" s="61" t="n">
        <f aca="false">I103/H103</f>
        <v>0</v>
      </c>
      <c r="L103" s="62"/>
      <c r="M103" s="63" t="n">
        <f aca="false">TRUNC((L103*E103),3)</f>
        <v>0</v>
      </c>
      <c r="N103" s="61" t="n">
        <f aca="false">L103/H103</f>
        <v>0</v>
      </c>
      <c r="O103" s="64" t="n">
        <f aca="false">I103+L103</f>
        <v>0</v>
      </c>
      <c r="P103" s="65" t="n">
        <f aca="false">TRUNC((J103+M103),3)</f>
        <v>0</v>
      </c>
      <c r="Q103" s="66" t="n">
        <f aca="false">K103+N103</f>
        <v>0</v>
      </c>
      <c r="R103" s="42"/>
      <c r="S103" s="1"/>
      <c r="T103" s="1"/>
      <c r="U103" s="1"/>
    </row>
    <row r="104" s="43" customFormat="true" ht="35.05" hidden="false" customHeight="false" outlineLevel="0" collapsed="false">
      <c r="A104" s="34" t="s">
        <v>218</v>
      </c>
      <c r="B104" s="72" t="s">
        <v>219</v>
      </c>
      <c r="C104" s="58" t="s">
        <v>59</v>
      </c>
      <c r="D104" s="58" t="n">
        <v>188</v>
      </c>
      <c r="E104" s="38" t="n">
        <v>278.47</v>
      </c>
      <c r="F104" s="38"/>
      <c r="G104" s="38"/>
      <c r="H104" s="38" t="n">
        <f aca="false">D104+F104-G104</f>
        <v>188</v>
      </c>
      <c r="I104" s="59" t="n">
        <v>0</v>
      </c>
      <c r="J104" s="60" t="n">
        <f aca="false">I104*E104</f>
        <v>0</v>
      </c>
      <c r="K104" s="61" t="n">
        <f aca="false">I104/H104</f>
        <v>0</v>
      </c>
      <c r="L104" s="62"/>
      <c r="M104" s="63" t="n">
        <f aca="false">TRUNC((L104*E104),3)</f>
        <v>0</v>
      </c>
      <c r="N104" s="61" t="n">
        <f aca="false">L104/H104</f>
        <v>0</v>
      </c>
      <c r="O104" s="64" t="n">
        <f aca="false">I104+L104</f>
        <v>0</v>
      </c>
      <c r="P104" s="65" t="n">
        <f aca="false">TRUNC((J104+M104),3)</f>
        <v>0</v>
      </c>
      <c r="Q104" s="66" t="n">
        <f aca="false">K104+N104</f>
        <v>0</v>
      </c>
      <c r="R104" s="42"/>
      <c r="S104" s="1"/>
      <c r="T104" s="1"/>
      <c r="U104" s="1"/>
    </row>
    <row r="105" s="43" customFormat="true" ht="35.05" hidden="false" customHeight="false" outlineLevel="0" collapsed="false">
      <c r="A105" s="34" t="s">
        <v>220</v>
      </c>
      <c r="B105" s="72" t="s">
        <v>221</v>
      </c>
      <c r="C105" s="58" t="s">
        <v>59</v>
      </c>
      <c r="D105" s="58" t="n">
        <v>59</v>
      </c>
      <c r="E105" s="38" t="n">
        <v>284.01</v>
      </c>
      <c r="F105" s="38"/>
      <c r="G105" s="38"/>
      <c r="H105" s="38" t="n">
        <f aca="false">D105+F105-G105</f>
        <v>59</v>
      </c>
      <c r="I105" s="59" t="n">
        <v>0</v>
      </c>
      <c r="J105" s="60" t="n">
        <f aca="false">I105*E105</f>
        <v>0</v>
      </c>
      <c r="K105" s="61" t="n">
        <f aca="false">I105/H105</f>
        <v>0</v>
      </c>
      <c r="L105" s="62"/>
      <c r="M105" s="63" t="n">
        <f aca="false">TRUNC((L105*E105),3)</f>
        <v>0</v>
      </c>
      <c r="N105" s="61" t="n">
        <f aca="false">L105/H105</f>
        <v>0</v>
      </c>
      <c r="O105" s="64" t="n">
        <f aca="false">I105+L105</f>
        <v>0</v>
      </c>
      <c r="P105" s="65" t="n">
        <f aca="false">TRUNC((J105+M105),3)</f>
        <v>0</v>
      </c>
      <c r="Q105" s="66" t="n">
        <f aca="false">K105+N105</f>
        <v>0</v>
      </c>
      <c r="R105" s="42"/>
      <c r="S105" s="1"/>
      <c r="T105" s="1"/>
      <c r="U105" s="1"/>
    </row>
    <row r="106" s="43" customFormat="true" ht="46.25" hidden="false" customHeight="false" outlineLevel="0" collapsed="false">
      <c r="A106" s="34" t="s">
        <v>222</v>
      </c>
      <c r="B106" s="72" t="s">
        <v>217</v>
      </c>
      <c r="C106" s="58" t="s">
        <v>59</v>
      </c>
      <c r="D106" s="58" t="n">
        <v>8</v>
      </c>
      <c r="E106" s="38" t="n">
        <v>299.05</v>
      </c>
      <c r="F106" s="38"/>
      <c r="G106" s="38"/>
      <c r="H106" s="38" t="n">
        <f aca="false">D106+F106-G106</f>
        <v>8</v>
      </c>
      <c r="I106" s="59" t="n">
        <v>0</v>
      </c>
      <c r="J106" s="60" t="n">
        <f aca="false">I106*E106</f>
        <v>0</v>
      </c>
      <c r="K106" s="61" t="n">
        <f aca="false">I106/H106</f>
        <v>0</v>
      </c>
      <c r="L106" s="62"/>
      <c r="M106" s="63" t="n">
        <f aca="false">TRUNC((L106*E106),3)</f>
        <v>0</v>
      </c>
      <c r="N106" s="61" t="n">
        <f aca="false">L106/H106</f>
        <v>0</v>
      </c>
      <c r="O106" s="64" t="n">
        <f aca="false">I106+L106</f>
        <v>0</v>
      </c>
      <c r="P106" s="65" t="n">
        <f aca="false">TRUNC((J106+M106),3)</f>
        <v>0</v>
      </c>
      <c r="Q106" s="66" t="n">
        <f aca="false">K106+N106</f>
        <v>0</v>
      </c>
      <c r="R106" s="42"/>
      <c r="S106" s="1"/>
      <c r="T106" s="1"/>
      <c r="U106" s="1"/>
    </row>
    <row r="107" s="43" customFormat="true" ht="35.05" hidden="false" customHeight="false" outlineLevel="0" collapsed="false">
      <c r="A107" s="34" t="s">
        <v>223</v>
      </c>
      <c r="B107" s="72" t="s">
        <v>219</v>
      </c>
      <c r="C107" s="58" t="s">
        <v>59</v>
      </c>
      <c r="D107" s="58" t="n">
        <v>47</v>
      </c>
      <c r="E107" s="38" t="n">
        <v>278.47</v>
      </c>
      <c r="F107" s="38"/>
      <c r="G107" s="38"/>
      <c r="H107" s="38" t="n">
        <f aca="false">D107+F107-G107</f>
        <v>47</v>
      </c>
      <c r="I107" s="59" t="n">
        <v>0</v>
      </c>
      <c r="J107" s="60" t="n">
        <f aca="false">I107*E107</f>
        <v>0</v>
      </c>
      <c r="K107" s="61" t="n">
        <f aca="false">I107/H107</f>
        <v>0</v>
      </c>
      <c r="L107" s="62"/>
      <c r="M107" s="63" t="n">
        <f aca="false">TRUNC((L107*E107),3)</f>
        <v>0</v>
      </c>
      <c r="N107" s="61" t="n">
        <f aca="false">L107/H107</f>
        <v>0</v>
      </c>
      <c r="O107" s="64" t="n">
        <f aca="false">I107+L107</f>
        <v>0</v>
      </c>
      <c r="P107" s="65" t="n">
        <f aca="false">TRUNC((J107+M107),3)</f>
        <v>0</v>
      </c>
      <c r="Q107" s="66" t="n">
        <f aca="false">K107+N107</f>
        <v>0</v>
      </c>
      <c r="R107" s="42"/>
      <c r="S107" s="1"/>
      <c r="T107" s="1"/>
      <c r="U107" s="1"/>
    </row>
    <row r="108" s="43" customFormat="true" ht="35.05" hidden="false" customHeight="false" outlineLevel="0" collapsed="false">
      <c r="A108" s="34" t="s">
        <v>224</v>
      </c>
      <c r="B108" s="72" t="s">
        <v>221</v>
      </c>
      <c r="C108" s="58" t="s">
        <v>59</v>
      </c>
      <c r="D108" s="58" t="n">
        <v>13</v>
      </c>
      <c r="E108" s="38" t="n">
        <v>284.01</v>
      </c>
      <c r="F108" s="38"/>
      <c r="G108" s="38"/>
      <c r="H108" s="38" t="n">
        <f aca="false">D108+F108-G108</f>
        <v>13</v>
      </c>
      <c r="I108" s="59" t="n">
        <v>0</v>
      </c>
      <c r="J108" s="60" t="n">
        <f aca="false">I108*E108</f>
        <v>0</v>
      </c>
      <c r="K108" s="61" t="n">
        <f aca="false">I108/H108</f>
        <v>0</v>
      </c>
      <c r="L108" s="62"/>
      <c r="M108" s="63" t="n">
        <f aca="false">TRUNC((L108*E108),3)</f>
        <v>0</v>
      </c>
      <c r="N108" s="61" t="n">
        <f aca="false">L108/H108</f>
        <v>0</v>
      </c>
      <c r="O108" s="64" t="n">
        <f aca="false">I108+L108</f>
        <v>0</v>
      </c>
      <c r="P108" s="65" t="n">
        <f aca="false">TRUNC((J108+M108),3)</f>
        <v>0</v>
      </c>
      <c r="Q108" s="66" t="n">
        <f aca="false">K108+N108</f>
        <v>0</v>
      </c>
      <c r="R108" s="42"/>
      <c r="S108" s="1"/>
      <c r="T108" s="1"/>
      <c r="U108" s="1"/>
    </row>
    <row r="109" s="43" customFormat="true" ht="13.8" hidden="false" customHeight="false" outlineLevel="0" collapsed="false">
      <c r="A109" s="49" t="s">
        <v>225</v>
      </c>
      <c r="B109" s="50" t="s">
        <v>226</v>
      </c>
      <c r="C109" s="51"/>
      <c r="D109" s="52"/>
      <c r="E109" s="51"/>
      <c r="F109" s="51"/>
      <c r="G109" s="51"/>
      <c r="H109" s="51"/>
      <c r="I109" s="53"/>
      <c r="J109" s="51"/>
      <c r="K109" s="54"/>
      <c r="L109" s="51"/>
      <c r="M109" s="55" t="n">
        <f aca="false">SUM(M110:M118)</f>
        <v>0</v>
      </c>
      <c r="N109" s="54"/>
      <c r="O109" s="53"/>
      <c r="P109" s="55" t="n">
        <f aca="false">SUM(P110:P118)</f>
        <v>0</v>
      </c>
      <c r="Q109" s="54"/>
      <c r="R109" s="42"/>
      <c r="S109" s="1"/>
      <c r="T109" s="1"/>
      <c r="U109" s="1"/>
    </row>
    <row r="110" s="43" customFormat="true" ht="23.85" hidden="false" customHeight="false" outlineLevel="0" collapsed="false">
      <c r="A110" s="34" t="s">
        <v>227</v>
      </c>
      <c r="B110" s="68" t="s">
        <v>228</v>
      </c>
      <c r="C110" s="58" t="s">
        <v>35</v>
      </c>
      <c r="D110" s="73" t="n">
        <v>1255.08</v>
      </c>
      <c r="E110" s="38" t="n">
        <v>8.82999490072346</v>
      </c>
      <c r="F110" s="38"/>
      <c r="G110" s="38"/>
      <c r="H110" s="38" t="n">
        <f aca="false">D110+F110-G110</f>
        <v>1255.08</v>
      </c>
      <c r="I110" s="59" t="n">
        <v>0</v>
      </c>
      <c r="J110" s="60" t="n">
        <f aca="false">I110*E110</f>
        <v>0</v>
      </c>
      <c r="K110" s="61" t="n">
        <f aca="false">I110/H110</f>
        <v>0</v>
      </c>
      <c r="L110" s="62"/>
      <c r="M110" s="63" t="n">
        <f aca="false">TRUNC((L110*E110),3)</f>
        <v>0</v>
      </c>
      <c r="N110" s="61" t="n">
        <f aca="false">L110/H110</f>
        <v>0</v>
      </c>
      <c r="O110" s="64" t="n">
        <f aca="false">I110+L110</f>
        <v>0</v>
      </c>
      <c r="P110" s="65" t="n">
        <f aca="false">TRUNC((J110+M110),3)</f>
        <v>0</v>
      </c>
      <c r="Q110" s="66" t="n">
        <f aca="false">K110+N110</f>
        <v>0</v>
      </c>
      <c r="R110" s="42"/>
      <c r="S110" s="1"/>
      <c r="T110" s="1"/>
      <c r="U110" s="1"/>
    </row>
    <row r="111" s="43" customFormat="true" ht="23.85" hidden="false" customHeight="false" outlineLevel="0" collapsed="false">
      <c r="A111" s="34" t="s">
        <v>229</v>
      </c>
      <c r="B111" s="68" t="s">
        <v>230</v>
      </c>
      <c r="C111" s="58" t="s">
        <v>35</v>
      </c>
      <c r="D111" s="73" t="n">
        <v>1255.08</v>
      </c>
      <c r="E111" s="38" t="n">
        <v>41.8699923510852</v>
      </c>
      <c r="F111" s="38"/>
      <c r="G111" s="38"/>
      <c r="H111" s="38" t="n">
        <f aca="false">D111+F111-G111</f>
        <v>1255.08</v>
      </c>
      <c r="I111" s="59" t="n">
        <v>0</v>
      </c>
      <c r="J111" s="60" t="n">
        <f aca="false">I111*E111</f>
        <v>0</v>
      </c>
      <c r="K111" s="61" t="n">
        <f aca="false">I111/H111</f>
        <v>0</v>
      </c>
      <c r="L111" s="62"/>
      <c r="M111" s="63" t="n">
        <f aca="false">TRUNC((L111*E111),3)</f>
        <v>0</v>
      </c>
      <c r="N111" s="61" t="n">
        <f aca="false">L111/H111</f>
        <v>0</v>
      </c>
      <c r="O111" s="64" t="n">
        <f aca="false">I111+L111</f>
        <v>0</v>
      </c>
      <c r="P111" s="65" t="n">
        <f aca="false">TRUNC((J111+M111),3)</f>
        <v>0</v>
      </c>
      <c r="Q111" s="66" t="n">
        <f aca="false">K111+N111</f>
        <v>0</v>
      </c>
      <c r="R111" s="42"/>
      <c r="S111" s="1"/>
      <c r="T111" s="1"/>
      <c r="U111" s="1"/>
    </row>
    <row r="112" s="43" customFormat="true" ht="23.85" hidden="false" customHeight="false" outlineLevel="0" collapsed="false">
      <c r="A112" s="34" t="s">
        <v>231</v>
      </c>
      <c r="B112" s="68" t="s">
        <v>232</v>
      </c>
      <c r="C112" s="58" t="s">
        <v>35</v>
      </c>
      <c r="D112" s="73" t="n">
        <v>1255.08</v>
      </c>
      <c r="E112" s="38" t="n">
        <v>29.0199987251809</v>
      </c>
      <c r="F112" s="38"/>
      <c r="G112" s="38"/>
      <c r="H112" s="38" t="n">
        <f aca="false">D112+F112-G112</f>
        <v>1255.08</v>
      </c>
      <c r="I112" s="59" t="n">
        <v>0</v>
      </c>
      <c r="J112" s="60" t="n">
        <f aca="false">I112*E112</f>
        <v>0</v>
      </c>
      <c r="K112" s="61" t="n">
        <f aca="false">I112/H112</f>
        <v>0</v>
      </c>
      <c r="L112" s="62"/>
      <c r="M112" s="63" t="n">
        <f aca="false">TRUNC((L112*E112),3)</f>
        <v>0</v>
      </c>
      <c r="N112" s="61" t="n">
        <f aca="false">L112/H112</f>
        <v>0</v>
      </c>
      <c r="O112" s="64" t="n">
        <f aca="false">I112+L112</f>
        <v>0</v>
      </c>
      <c r="P112" s="65" t="n">
        <f aca="false">TRUNC((J112+M112),3)</f>
        <v>0</v>
      </c>
      <c r="Q112" s="66" t="n">
        <f aca="false">K112+N112</f>
        <v>0</v>
      </c>
      <c r="R112" s="42"/>
      <c r="S112" s="1"/>
      <c r="T112" s="1"/>
      <c r="U112" s="1"/>
    </row>
    <row r="113" s="43" customFormat="true" ht="23.85" hidden="false" customHeight="false" outlineLevel="0" collapsed="false">
      <c r="A113" s="34" t="s">
        <v>233</v>
      </c>
      <c r="B113" s="68" t="s">
        <v>234</v>
      </c>
      <c r="C113" s="58" t="s">
        <v>35</v>
      </c>
      <c r="D113" s="70" t="n">
        <v>855.53</v>
      </c>
      <c r="E113" s="38" t="n">
        <v>17.2599908828446</v>
      </c>
      <c r="F113" s="38"/>
      <c r="G113" s="38"/>
      <c r="H113" s="38" t="n">
        <f aca="false">D113+F113-G113</f>
        <v>855.53</v>
      </c>
      <c r="I113" s="59" t="n">
        <v>0</v>
      </c>
      <c r="J113" s="60" t="n">
        <f aca="false">I113*E113</f>
        <v>0</v>
      </c>
      <c r="K113" s="61" t="n">
        <f aca="false">I113/H113</f>
        <v>0</v>
      </c>
      <c r="L113" s="62"/>
      <c r="M113" s="63" t="n">
        <f aca="false">TRUNC((L113*E113),3)</f>
        <v>0</v>
      </c>
      <c r="N113" s="61" t="n">
        <f aca="false">L113/H113</f>
        <v>0</v>
      </c>
      <c r="O113" s="64" t="n">
        <f aca="false">I113+L113</f>
        <v>0</v>
      </c>
      <c r="P113" s="65" t="n">
        <f aca="false">TRUNC((J113+M113),3)</f>
        <v>0</v>
      </c>
      <c r="Q113" s="66" t="n">
        <f aca="false">K113+N113</f>
        <v>0</v>
      </c>
      <c r="R113" s="42"/>
      <c r="S113" s="1"/>
      <c r="T113" s="1"/>
      <c r="U113" s="1"/>
    </row>
    <row r="114" s="43" customFormat="true" ht="23.85" hidden="false" customHeight="false" outlineLevel="0" collapsed="false">
      <c r="A114" s="34" t="s">
        <v>235</v>
      </c>
      <c r="B114" s="68" t="s">
        <v>236</v>
      </c>
      <c r="C114" s="58" t="s">
        <v>35</v>
      </c>
      <c r="D114" s="70" t="n">
        <v>855.53</v>
      </c>
      <c r="E114" s="38" t="n">
        <v>31.3699928699169</v>
      </c>
      <c r="F114" s="38"/>
      <c r="G114" s="38"/>
      <c r="H114" s="38" t="n">
        <f aca="false">D114+F114-G114</f>
        <v>855.53</v>
      </c>
      <c r="I114" s="59" t="n">
        <v>0</v>
      </c>
      <c r="J114" s="60" t="n">
        <f aca="false">I114*E114</f>
        <v>0</v>
      </c>
      <c r="K114" s="61" t="n">
        <f aca="false">I114/H114</f>
        <v>0</v>
      </c>
      <c r="L114" s="62"/>
      <c r="M114" s="63" t="n">
        <f aca="false">TRUNC((L114*E114),3)</f>
        <v>0</v>
      </c>
      <c r="N114" s="61" t="n">
        <f aca="false">L114/H114</f>
        <v>0</v>
      </c>
      <c r="O114" s="64" t="n">
        <f aca="false">I114+L114</f>
        <v>0</v>
      </c>
      <c r="P114" s="65" t="n">
        <f aca="false">TRUNC((J114+M114),3)</f>
        <v>0</v>
      </c>
      <c r="Q114" s="66" t="n">
        <f aca="false">K114+N114</f>
        <v>0</v>
      </c>
      <c r="R114" s="42"/>
      <c r="S114" s="1"/>
      <c r="T114" s="1"/>
      <c r="U114" s="1"/>
    </row>
    <row r="115" s="43" customFormat="true" ht="23.85" hidden="false" customHeight="false" outlineLevel="0" collapsed="false">
      <c r="A115" s="34" t="s">
        <v>237</v>
      </c>
      <c r="B115" s="68" t="s">
        <v>238</v>
      </c>
      <c r="C115" s="58" t="s">
        <v>35</v>
      </c>
      <c r="D115" s="70" t="n">
        <v>901.3</v>
      </c>
      <c r="E115" s="38" t="n">
        <v>25.4599911239321</v>
      </c>
      <c r="F115" s="38"/>
      <c r="G115" s="38"/>
      <c r="H115" s="38" t="n">
        <f aca="false">D115+F115-G115</f>
        <v>901.3</v>
      </c>
      <c r="I115" s="59" t="n">
        <v>0</v>
      </c>
      <c r="J115" s="60" t="n">
        <f aca="false">I115*E115</f>
        <v>0</v>
      </c>
      <c r="K115" s="61" t="n">
        <f aca="false">I115/H115</f>
        <v>0</v>
      </c>
      <c r="L115" s="62"/>
      <c r="M115" s="63" t="n">
        <f aca="false">TRUNC((L115*E115),3)</f>
        <v>0</v>
      </c>
      <c r="N115" s="61" t="n">
        <f aca="false">L115/H115</f>
        <v>0</v>
      </c>
      <c r="O115" s="64" t="n">
        <f aca="false">I115+L115</f>
        <v>0</v>
      </c>
      <c r="P115" s="65" t="n">
        <f aca="false">TRUNC((J115+M115),3)</f>
        <v>0</v>
      </c>
      <c r="Q115" s="66" t="n">
        <f aca="false">K115+N115</f>
        <v>0</v>
      </c>
      <c r="R115" s="42"/>
      <c r="S115" s="1"/>
      <c r="T115" s="1"/>
      <c r="U115" s="1"/>
    </row>
    <row r="116" s="43" customFormat="true" ht="35.05" hidden="false" customHeight="false" outlineLevel="0" collapsed="false">
      <c r="A116" s="34" t="s">
        <v>239</v>
      </c>
      <c r="B116" s="71" t="s">
        <v>240</v>
      </c>
      <c r="C116" s="58" t="s">
        <v>35</v>
      </c>
      <c r="D116" s="70" t="n">
        <v>29.4</v>
      </c>
      <c r="E116" s="38" t="n">
        <v>33.2197278911565</v>
      </c>
      <c r="F116" s="38"/>
      <c r="G116" s="38"/>
      <c r="H116" s="38" t="n">
        <f aca="false">D116+F116-G116</f>
        <v>29.4</v>
      </c>
      <c r="I116" s="59" t="n">
        <v>0</v>
      </c>
      <c r="J116" s="60" t="n">
        <f aca="false">I116*E116</f>
        <v>0</v>
      </c>
      <c r="K116" s="61" t="n">
        <f aca="false">I116/H116</f>
        <v>0</v>
      </c>
      <c r="L116" s="62"/>
      <c r="M116" s="63" t="n">
        <f aca="false">TRUNC((L116*E116),3)</f>
        <v>0</v>
      </c>
      <c r="N116" s="61" t="n">
        <f aca="false">L116/H116</f>
        <v>0</v>
      </c>
      <c r="O116" s="64" t="n">
        <f aca="false">I116+L116</f>
        <v>0</v>
      </c>
      <c r="P116" s="65" t="n">
        <f aca="false">TRUNC((J116+M116),3)</f>
        <v>0</v>
      </c>
      <c r="Q116" s="66" t="n">
        <f aca="false">K116+N116</f>
        <v>0</v>
      </c>
      <c r="R116" s="42"/>
      <c r="S116" s="1"/>
      <c r="T116" s="1"/>
      <c r="U116" s="1"/>
    </row>
    <row r="117" s="43" customFormat="true" ht="46.25" hidden="false" customHeight="false" outlineLevel="0" collapsed="false">
      <c r="A117" s="34" t="s">
        <v>241</v>
      </c>
      <c r="B117" s="68" t="s">
        <v>242</v>
      </c>
      <c r="C117" s="58" t="s">
        <v>35</v>
      </c>
      <c r="D117" s="70" t="n">
        <v>887.89</v>
      </c>
      <c r="E117" s="38" t="n">
        <v>158.779995269684</v>
      </c>
      <c r="F117" s="38"/>
      <c r="G117" s="38"/>
      <c r="H117" s="38" t="n">
        <f aca="false">D117+F117-G117</f>
        <v>887.89</v>
      </c>
      <c r="I117" s="59" t="n">
        <v>0</v>
      </c>
      <c r="J117" s="60" t="n">
        <f aca="false">I117*E117</f>
        <v>0</v>
      </c>
      <c r="K117" s="61" t="n">
        <f aca="false">I117/H117</f>
        <v>0</v>
      </c>
      <c r="L117" s="62"/>
      <c r="M117" s="63" t="n">
        <f aca="false">TRUNC((L117*E117),3)</f>
        <v>0</v>
      </c>
      <c r="N117" s="61" t="n">
        <f aca="false">L117/H117</f>
        <v>0</v>
      </c>
      <c r="O117" s="64" t="n">
        <f aca="false">I117+L117</f>
        <v>0</v>
      </c>
      <c r="P117" s="65" t="n">
        <f aca="false">TRUNC((J117+M117),3)</f>
        <v>0</v>
      </c>
      <c r="Q117" s="66" t="n">
        <f aca="false">K117+N117</f>
        <v>0</v>
      </c>
      <c r="R117" s="42"/>
      <c r="S117" s="1"/>
      <c r="T117" s="1"/>
      <c r="U117" s="1"/>
    </row>
    <row r="118" s="43" customFormat="true" ht="23.85" hidden="false" customHeight="false" outlineLevel="0" collapsed="false">
      <c r="A118" s="34" t="s">
        <v>243</v>
      </c>
      <c r="B118" s="68" t="s">
        <v>244</v>
      </c>
      <c r="C118" s="58" t="s">
        <v>35</v>
      </c>
      <c r="D118" s="70" t="n">
        <v>399.55</v>
      </c>
      <c r="E118" s="38" t="n">
        <v>274.449981228883</v>
      </c>
      <c r="F118" s="38"/>
      <c r="G118" s="38"/>
      <c r="H118" s="38" t="n">
        <f aca="false">D118+F118-G118</f>
        <v>399.55</v>
      </c>
      <c r="I118" s="59" t="n">
        <v>0</v>
      </c>
      <c r="J118" s="60" t="n">
        <f aca="false">I118*E118</f>
        <v>0</v>
      </c>
      <c r="K118" s="61" t="n">
        <f aca="false">I118/H118</f>
        <v>0</v>
      </c>
      <c r="L118" s="62"/>
      <c r="M118" s="63" t="n">
        <f aca="false">TRUNC((L118*E118),3)</f>
        <v>0</v>
      </c>
      <c r="N118" s="61" t="n">
        <f aca="false">L118/H118</f>
        <v>0</v>
      </c>
      <c r="O118" s="64" t="n">
        <f aca="false">I118+L118</f>
        <v>0</v>
      </c>
      <c r="P118" s="65" t="n">
        <f aca="false">TRUNC((J118+M118),3)</f>
        <v>0</v>
      </c>
      <c r="Q118" s="66" t="n">
        <f aca="false">K118+N118</f>
        <v>0</v>
      </c>
      <c r="R118" s="42"/>
      <c r="S118" s="1"/>
      <c r="T118" s="1"/>
      <c r="U118" s="1"/>
    </row>
    <row r="119" s="43" customFormat="true" ht="13.8" hidden="false" customHeight="false" outlineLevel="0" collapsed="false">
      <c r="A119" s="49" t="s">
        <v>245</v>
      </c>
      <c r="B119" s="50" t="s">
        <v>246</v>
      </c>
      <c r="C119" s="51"/>
      <c r="D119" s="52"/>
      <c r="E119" s="51"/>
      <c r="F119" s="51"/>
      <c r="G119" s="51"/>
      <c r="H119" s="51"/>
      <c r="I119" s="53"/>
      <c r="J119" s="51"/>
      <c r="K119" s="54"/>
      <c r="L119" s="51"/>
      <c r="M119" s="55" t="n">
        <f aca="false">SUM(M120:M125)</f>
        <v>0</v>
      </c>
      <c r="N119" s="54"/>
      <c r="O119" s="53"/>
      <c r="P119" s="55" t="n">
        <f aca="false">SUM(P120:P125)</f>
        <v>0</v>
      </c>
      <c r="Q119" s="54"/>
      <c r="R119" s="42"/>
      <c r="S119" s="1"/>
      <c r="T119" s="1"/>
      <c r="U119" s="1"/>
    </row>
    <row r="120" s="43" customFormat="true" ht="35.05" hidden="false" customHeight="false" outlineLevel="0" collapsed="false">
      <c r="A120" s="34" t="s">
        <v>247</v>
      </c>
      <c r="B120" s="71" t="s">
        <v>248</v>
      </c>
      <c r="C120" s="58" t="s">
        <v>59</v>
      </c>
      <c r="D120" s="70" t="n">
        <v>8</v>
      </c>
      <c r="E120" s="38" t="n">
        <v>674.99</v>
      </c>
      <c r="F120" s="38"/>
      <c r="G120" s="38"/>
      <c r="H120" s="38" t="n">
        <f aca="false">D120+F120-G120</f>
        <v>8</v>
      </c>
      <c r="I120" s="59" t="n">
        <v>0</v>
      </c>
      <c r="J120" s="60" t="n">
        <f aca="false">I120*E120</f>
        <v>0</v>
      </c>
      <c r="K120" s="61" t="n">
        <f aca="false">I120/H120</f>
        <v>0</v>
      </c>
      <c r="L120" s="62"/>
      <c r="M120" s="63" t="n">
        <f aca="false">TRUNC((L120*E120),3)</f>
        <v>0</v>
      </c>
      <c r="N120" s="61" t="n">
        <f aca="false">L120/H120</f>
        <v>0</v>
      </c>
      <c r="O120" s="64" t="n">
        <f aca="false">I120+L120</f>
        <v>0</v>
      </c>
      <c r="P120" s="65" t="n">
        <f aca="false">TRUNC((J120+M120),3)</f>
        <v>0</v>
      </c>
      <c r="Q120" s="66" t="n">
        <f aca="false">K120+N120</f>
        <v>0</v>
      </c>
      <c r="R120" s="42"/>
      <c r="S120" s="1"/>
      <c r="T120" s="1"/>
      <c r="U120" s="1"/>
    </row>
    <row r="121" s="43" customFormat="true" ht="23.85" hidden="false" customHeight="false" outlineLevel="0" collapsed="false">
      <c r="A121" s="34" t="s">
        <v>249</v>
      </c>
      <c r="B121" s="71" t="s">
        <v>250</v>
      </c>
      <c r="C121" s="58" t="s">
        <v>59</v>
      </c>
      <c r="D121" s="70" t="n">
        <v>8</v>
      </c>
      <c r="E121" s="38" t="n">
        <v>292.04</v>
      </c>
      <c r="F121" s="38"/>
      <c r="G121" s="38"/>
      <c r="H121" s="38" t="n">
        <f aca="false">D121+F121-G121</f>
        <v>8</v>
      </c>
      <c r="I121" s="59" t="n">
        <v>0</v>
      </c>
      <c r="J121" s="60" t="n">
        <f aca="false">I121*E121</f>
        <v>0</v>
      </c>
      <c r="K121" s="61" t="n">
        <f aca="false">I121/H121</f>
        <v>0</v>
      </c>
      <c r="L121" s="62"/>
      <c r="M121" s="63" t="n">
        <f aca="false">TRUNC((L121*E121),3)</f>
        <v>0</v>
      </c>
      <c r="N121" s="61" t="n">
        <f aca="false">L121/H121</f>
        <v>0</v>
      </c>
      <c r="O121" s="64" t="n">
        <f aca="false">I121+L121</f>
        <v>0</v>
      </c>
      <c r="P121" s="65" t="n">
        <f aca="false">TRUNC((J121+M121),3)</f>
        <v>0</v>
      </c>
      <c r="Q121" s="66" t="n">
        <f aca="false">K121+N121</f>
        <v>0</v>
      </c>
      <c r="R121" s="42"/>
      <c r="S121" s="1"/>
      <c r="T121" s="1"/>
      <c r="U121" s="1"/>
    </row>
    <row r="122" s="43" customFormat="true" ht="35.05" hidden="false" customHeight="false" outlineLevel="0" collapsed="false">
      <c r="A122" s="34" t="s">
        <v>251</v>
      </c>
      <c r="B122" s="68" t="s">
        <v>252</v>
      </c>
      <c r="C122" s="58" t="s">
        <v>59</v>
      </c>
      <c r="D122" s="70" t="n">
        <v>2</v>
      </c>
      <c r="E122" s="38" t="n">
        <v>2765.39</v>
      </c>
      <c r="F122" s="38"/>
      <c r="G122" s="38"/>
      <c r="H122" s="38" t="n">
        <f aca="false">D122+F122-G122</f>
        <v>2</v>
      </c>
      <c r="I122" s="59" t="n">
        <v>0</v>
      </c>
      <c r="J122" s="60" t="n">
        <f aca="false">I122*E122</f>
        <v>0</v>
      </c>
      <c r="K122" s="61" t="n">
        <f aca="false">I122/H122</f>
        <v>0</v>
      </c>
      <c r="L122" s="62"/>
      <c r="M122" s="63" t="n">
        <f aca="false">TRUNC((L122*E122),3)</f>
        <v>0</v>
      </c>
      <c r="N122" s="61" t="n">
        <f aca="false">L122/H122</f>
        <v>0</v>
      </c>
      <c r="O122" s="64" t="n">
        <f aca="false">I122+L122</f>
        <v>0</v>
      </c>
      <c r="P122" s="65" t="n">
        <f aca="false">TRUNC((J122+M122),3)</f>
        <v>0</v>
      </c>
      <c r="Q122" s="66" t="n">
        <f aca="false">K122+N122</f>
        <v>0</v>
      </c>
      <c r="R122" s="42"/>
      <c r="S122" s="1"/>
      <c r="T122" s="1"/>
      <c r="U122" s="1"/>
    </row>
    <row r="123" s="43" customFormat="true" ht="23.85" hidden="false" customHeight="false" outlineLevel="0" collapsed="false">
      <c r="A123" s="34" t="s">
        <v>253</v>
      </c>
      <c r="B123" s="68" t="s">
        <v>254</v>
      </c>
      <c r="C123" s="58" t="s">
        <v>59</v>
      </c>
      <c r="D123" s="70" t="n">
        <v>1</v>
      </c>
      <c r="E123" s="38" t="n">
        <v>2273.48</v>
      </c>
      <c r="F123" s="38"/>
      <c r="G123" s="38"/>
      <c r="H123" s="38" t="n">
        <f aca="false">D123+F123-G123</f>
        <v>1</v>
      </c>
      <c r="I123" s="59" t="n">
        <v>0</v>
      </c>
      <c r="J123" s="60" t="n">
        <f aca="false">I123*E123</f>
        <v>0</v>
      </c>
      <c r="K123" s="61" t="n">
        <f aca="false">I123/H123</f>
        <v>0</v>
      </c>
      <c r="L123" s="62"/>
      <c r="M123" s="63" t="n">
        <f aca="false">TRUNC((L123*E123),3)</f>
        <v>0</v>
      </c>
      <c r="N123" s="61" t="n">
        <f aca="false">L123/H123</f>
        <v>0</v>
      </c>
      <c r="O123" s="64" t="n">
        <f aca="false">I123+L123</f>
        <v>0</v>
      </c>
      <c r="P123" s="65" t="n">
        <f aca="false">TRUNC((J123+M123),3)</f>
        <v>0</v>
      </c>
      <c r="Q123" s="66" t="n">
        <f aca="false">K123+N123</f>
        <v>0</v>
      </c>
      <c r="R123" s="42"/>
      <c r="S123" s="1"/>
      <c r="T123" s="1"/>
      <c r="U123" s="1"/>
    </row>
    <row r="124" s="43" customFormat="true" ht="35.05" hidden="false" customHeight="false" outlineLevel="0" collapsed="false">
      <c r="A124" s="34" t="s">
        <v>255</v>
      </c>
      <c r="B124" s="68" t="s">
        <v>256</v>
      </c>
      <c r="C124" s="58" t="s">
        <v>59</v>
      </c>
      <c r="D124" s="70" t="n">
        <v>2</v>
      </c>
      <c r="E124" s="38" t="n">
        <v>4429.695</v>
      </c>
      <c r="F124" s="38"/>
      <c r="G124" s="38"/>
      <c r="H124" s="38" t="n">
        <f aca="false">D124+F124-G124</f>
        <v>2</v>
      </c>
      <c r="I124" s="59" t="n">
        <v>0</v>
      </c>
      <c r="J124" s="60" t="n">
        <f aca="false">I124*E124</f>
        <v>0</v>
      </c>
      <c r="K124" s="61" t="n">
        <f aca="false">I124/H124</f>
        <v>0</v>
      </c>
      <c r="L124" s="62"/>
      <c r="M124" s="63" t="n">
        <f aca="false">TRUNC((L124*E124),3)</f>
        <v>0</v>
      </c>
      <c r="N124" s="61" t="n">
        <f aca="false">L124/H124</f>
        <v>0</v>
      </c>
      <c r="O124" s="64" t="n">
        <f aca="false">I124+L124</f>
        <v>0</v>
      </c>
      <c r="P124" s="65" t="n">
        <f aca="false">TRUNC((J124+M124),3)</f>
        <v>0</v>
      </c>
      <c r="Q124" s="66" t="n">
        <f aca="false">K124+N124</f>
        <v>0</v>
      </c>
      <c r="R124" s="42"/>
      <c r="S124" s="1"/>
      <c r="T124" s="1"/>
      <c r="U124" s="1"/>
    </row>
    <row r="125" s="43" customFormat="true" ht="46.25" hidden="false" customHeight="false" outlineLevel="0" collapsed="false">
      <c r="A125" s="34" t="s">
        <v>257</v>
      </c>
      <c r="B125" s="68" t="s">
        <v>258</v>
      </c>
      <c r="C125" s="58" t="s">
        <v>59</v>
      </c>
      <c r="D125" s="70" t="n">
        <v>2</v>
      </c>
      <c r="E125" s="38" t="n">
        <v>4980.175</v>
      </c>
      <c r="F125" s="38"/>
      <c r="G125" s="38"/>
      <c r="H125" s="38" t="n">
        <f aca="false">D125+F125-G125</f>
        <v>2</v>
      </c>
      <c r="I125" s="59" t="n">
        <v>0</v>
      </c>
      <c r="J125" s="60" t="n">
        <f aca="false">I125*E125</f>
        <v>0</v>
      </c>
      <c r="K125" s="61" t="n">
        <f aca="false">I125/H125</f>
        <v>0</v>
      </c>
      <c r="L125" s="62"/>
      <c r="M125" s="63" t="n">
        <f aca="false">TRUNC((L125*E125),3)</f>
        <v>0</v>
      </c>
      <c r="N125" s="61" t="n">
        <f aca="false">L125/H125</f>
        <v>0</v>
      </c>
      <c r="O125" s="64" t="n">
        <f aca="false">I125+L125</f>
        <v>0</v>
      </c>
      <c r="P125" s="65" t="n">
        <f aca="false">TRUNC((J125+M125),3)</f>
        <v>0</v>
      </c>
      <c r="Q125" s="66" t="n">
        <f aca="false">K125+N125</f>
        <v>0</v>
      </c>
      <c r="R125" s="42"/>
      <c r="S125" s="1"/>
      <c r="T125" s="1"/>
      <c r="U125" s="1"/>
    </row>
    <row r="126" s="43" customFormat="true" ht="13.8" hidden="false" customHeight="false" outlineLevel="0" collapsed="false">
      <c r="A126" s="49" t="s">
        <v>259</v>
      </c>
      <c r="B126" s="50" t="s">
        <v>260</v>
      </c>
      <c r="C126" s="51"/>
      <c r="D126" s="52"/>
      <c r="E126" s="51"/>
      <c r="F126" s="51"/>
      <c r="G126" s="51"/>
      <c r="H126" s="51"/>
      <c r="I126" s="53"/>
      <c r="J126" s="51"/>
      <c r="K126" s="54"/>
      <c r="L126" s="51"/>
      <c r="M126" s="55" t="n">
        <f aca="false">SUM(M127:M133)</f>
        <v>0</v>
      </c>
      <c r="N126" s="54"/>
      <c r="O126" s="53"/>
      <c r="P126" s="55" t="n">
        <f aca="false">SUM(P127:P133)</f>
        <v>0</v>
      </c>
      <c r="Q126" s="54"/>
      <c r="R126" s="42"/>
      <c r="S126" s="1"/>
      <c r="T126" s="1"/>
      <c r="U126" s="1"/>
    </row>
    <row r="127" s="43" customFormat="true" ht="23.85" hidden="false" customHeight="false" outlineLevel="0" collapsed="false">
      <c r="A127" s="34" t="s">
        <v>261</v>
      </c>
      <c r="B127" s="74" t="s">
        <v>262</v>
      </c>
      <c r="C127" s="57" t="s">
        <v>59</v>
      </c>
      <c r="D127" s="58" t="n">
        <v>10</v>
      </c>
      <c r="E127" s="38" t="n">
        <v>239</v>
      </c>
      <c r="F127" s="38"/>
      <c r="G127" s="38"/>
      <c r="H127" s="38" t="n">
        <f aca="false">D127+F127-G127</f>
        <v>10</v>
      </c>
      <c r="I127" s="59" t="n">
        <v>0</v>
      </c>
      <c r="J127" s="60" t="n">
        <f aca="false">I127*E127</f>
        <v>0</v>
      </c>
      <c r="K127" s="61" t="n">
        <f aca="false">I127/H127</f>
        <v>0</v>
      </c>
      <c r="L127" s="62"/>
      <c r="M127" s="63" t="n">
        <f aca="false">TRUNC((L127*E127),3)</f>
        <v>0</v>
      </c>
      <c r="N127" s="61" t="n">
        <f aca="false">L127/H127</f>
        <v>0</v>
      </c>
      <c r="O127" s="64" t="n">
        <f aca="false">I127+L127</f>
        <v>0</v>
      </c>
      <c r="P127" s="65" t="n">
        <f aca="false">TRUNC((J127+M127),3)</f>
        <v>0</v>
      </c>
      <c r="Q127" s="66" t="n">
        <f aca="false">K127+N127</f>
        <v>0</v>
      </c>
      <c r="R127" s="42"/>
      <c r="S127" s="1"/>
      <c r="T127" s="1"/>
      <c r="U127" s="1"/>
    </row>
    <row r="128" s="43" customFormat="true" ht="13.8" hidden="false" customHeight="false" outlineLevel="0" collapsed="false">
      <c r="A128" s="34" t="s">
        <v>263</v>
      </c>
      <c r="B128" s="74" t="s">
        <v>264</v>
      </c>
      <c r="C128" s="57" t="s">
        <v>59</v>
      </c>
      <c r="D128" s="58" t="n">
        <v>2</v>
      </c>
      <c r="E128" s="38" t="n">
        <v>135.1</v>
      </c>
      <c r="F128" s="38"/>
      <c r="G128" s="38"/>
      <c r="H128" s="38" t="n">
        <f aca="false">D128+F128-G128</f>
        <v>2</v>
      </c>
      <c r="I128" s="59" t="n">
        <v>0</v>
      </c>
      <c r="J128" s="60" t="n">
        <f aca="false">I128*E128</f>
        <v>0</v>
      </c>
      <c r="K128" s="61" t="n">
        <f aca="false">I128/H128</f>
        <v>0</v>
      </c>
      <c r="L128" s="62"/>
      <c r="M128" s="63" t="n">
        <f aca="false">TRUNC((L128*E128),3)</f>
        <v>0</v>
      </c>
      <c r="N128" s="61" t="n">
        <f aca="false">L128/H128</f>
        <v>0</v>
      </c>
      <c r="O128" s="64" t="n">
        <f aca="false">I128+L128</f>
        <v>0</v>
      </c>
      <c r="P128" s="65" t="n">
        <f aca="false">TRUNC((J128+M128),3)</f>
        <v>0</v>
      </c>
      <c r="Q128" s="66" t="n">
        <f aca="false">K128+N128</f>
        <v>0</v>
      </c>
      <c r="R128" s="42"/>
      <c r="S128" s="1"/>
      <c r="T128" s="1"/>
      <c r="U128" s="1"/>
    </row>
    <row r="129" s="43" customFormat="true" ht="23.85" hidden="false" customHeight="false" outlineLevel="0" collapsed="false">
      <c r="A129" s="34" t="s">
        <v>265</v>
      </c>
      <c r="B129" s="74" t="s">
        <v>266</v>
      </c>
      <c r="C129" s="57" t="s">
        <v>59</v>
      </c>
      <c r="D129" s="58" t="n">
        <v>1</v>
      </c>
      <c r="E129" s="38" t="n">
        <v>27.81</v>
      </c>
      <c r="F129" s="38"/>
      <c r="G129" s="38"/>
      <c r="H129" s="38" t="n">
        <f aca="false">D129+F129-G129</f>
        <v>1</v>
      </c>
      <c r="I129" s="59" t="n">
        <v>0</v>
      </c>
      <c r="J129" s="60" t="n">
        <f aca="false">I129*E129</f>
        <v>0</v>
      </c>
      <c r="K129" s="61" t="n">
        <f aca="false">I129/H129</f>
        <v>0</v>
      </c>
      <c r="L129" s="62"/>
      <c r="M129" s="63" t="n">
        <f aca="false">TRUNC((L129*E129),3)</f>
        <v>0</v>
      </c>
      <c r="N129" s="61" t="n">
        <f aca="false">L129/H129</f>
        <v>0</v>
      </c>
      <c r="O129" s="64" t="n">
        <f aca="false">I129+L129</f>
        <v>0</v>
      </c>
      <c r="P129" s="65" t="n">
        <f aca="false">TRUNC((J129+M129),3)</f>
        <v>0</v>
      </c>
      <c r="Q129" s="66" t="n">
        <f aca="false">K129+N129</f>
        <v>0</v>
      </c>
      <c r="R129" s="42"/>
      <c r="S129" s="1"/>
      <c r="T129" s="1"/>
      <c r="U129" s="1"/>
    </row>
    <row r="130" s="43" customFormat="true" ht="13.8" hidden="false" customHeight="false" outlineLevel="0" collapsed="false">
      <c r="A130" s="34" t="s">
        <v>267</v>
      </c>
      <c r="B130" s="74" t="s">
        <v>268</v>
      </c>
      <c r="C130" s="57" t="s">
        <v>59</v>
      </c>
      <c r="D130" s="58" t="n">
        <v>1</v>
      </c>
      <c r="E130" s="38" t="n">
        <v>11.34</v>
      </c>
      <c r="F130" s="38"/>
      <c r="G130" s="38"/>
      <c r="H130" s="38" t="n">
        <f aca="false">D130+F130-G130</f>
        <v>1</v>
      </c>
      <c r="I130" s="59" t="n">
        <v>0</v>
      </c>
      <c r="J130" s="60" t="n">
        <f aca="false">I130*E130</f>
        <v>0</v>
      </c>
      <c r="K130" s="61" t="n">
        <f aca="false">I130/H130</f>
        <v>0</v>
      </c>
      <c r="L130" s="62"/>
      <c r="M130" s="63" t="n">
        <f aca="false">TRUNC((L130*E130),3)</f>
        <v>0</v>
      </c>
      <c r="N130" s="61" t="n">
        <f aca="false">L130/H130</f>
        <v>0</v>
      </c>
      <c r="O130" s="64" t="n">
        <f aca="false">I130+L130</f>
        <v>0</v>
      </c>
      <c r="P130" s="65" t="n">
        <f aca="false">TRUNC((J130+M130),3)</f>
        <v>0</v>
      </c>
      <c r="Q130" s="66" t="n">
        <f aca="false">K130+N130</f>
        <v>0</v>
      </c>
      <c r="R130" s="42"/>
      <c r="S130" s="1"/>
      <c r="T130" s="1"/>
      <c r="U130" s="1"/>
    </row>
    <row r="131" s="43" customFormat="true" ht="13.8" hidden="false" customHeight="false" outlineLevel="0" collapsed="false">
      <c r="A131" s="34" t="s">
        <v>269</v>
      </c>
      <c r="B131" s="74" t="s">
        <v>270</v>
      </c>
      <c r="C131" s="57" t="s">
        <v>59</v>
      </c>
      <c r="D131" s="58" t="n">
        <v>1</v>
      </c>
      <c r="E131" s="38" t="n">
        <v>131.56</v>
      </c>
      <c r="F131" s="38"/>
      <c r="G131" s="38"/>
      <c r="H131" s="38" t="n">
        <f aca="false">D131+F131-G131</f>
        <v>1</v>
      </c>
      <c r="I131" s="59" t="n">
        <v>0</v>
      </c>
      <c r="J131" s="60" t="n">
        <f aca="false">I131*E131</f>
        <v>0</v>
      </c>
      <c r="K131" s="61" t="n">
        <f aca="false">I131/H131</f>
        <v>0</v>
      </c>
      <c r="L131" s="62"/>
      <c r="M131" s="63" t="n">
        <f aca="false">TRUNC((L131*E131),3)</f>
        <v>0</v>
      </c>
      <c r="N131" s="61" t="n">
        <f aca="false">L131/H131</f>
        <v>0</v>
      </c>
      <c r="O131" s="64" t="n">
        <f aca="false">I131+L131</f>
        <v>0</v>
      </c>
      <c r="P131" s="65" t="n">
        <f aca="false">TRUNC((J131+M131),3)</f>
        <v>0</v>
      </c>
      <c r="Q131" s="66" t="n">
        <f aca="false">K131+N131</f>
        <v>0</v>
      </c>
      <c r="R131" s="42"/>
      <c r="S131" s="1"/>
      <c r="T131" s="1"/>
      <c r="U131" s="1"/>
    </row>
    <row r="132" s="43" customFormat="true" ht="23.85" hidden="false" customHeight="false" outlineLevel="0" collapsed="false">
      <c r="A132" s="34" t="s">
        <v>271</v>
      </c>
      <c r="B132" s="74" t="s">
        <v>272</v>
      </c>
      <c r="C132" s="58" t="s">
        <v>59</v>
      </c>
      <c r="D132" s="58" t="n">
        <v>4</v>
      </c>
      <c r="E132" s="38" t="n">
        <v>135.1</v>
      </c>
      <c r="F132" s="38"/>
      <c r="G132" s="38"/>
      <c r="H132" s="38" t="n">
        <f aca="false">D132+F132-G132</f>
        <v>4</v>
      </c>
      <c r="I132" s="59" t="n">
        <v>0</v>
      </c>
      <c r="J132" s="60" t="n">
        <f aca="false">I132*E132</f>
        <v>0</v>
      </c>
      <c r="K132" s="61" t="n">
        <f aca="false">I132/H132</f>
        <v>0</v>
      </c>
      <c r="L132" s="62"/>
      <c r="M132" s="63" t="n">
        <f aca="false">TRUNC((L132*E132),3)</f>
        <v>0</v>
      </c>
      <c r="N132" s="61" t="n">
        <f aca="false">L132/H132</f>
        <v>0</v>
      </c>
      <c r="O132" s="64" t="n">
        <f aca="false">I132+L132</f>
        <v>0</v>
      </c>
      <c r="P132" s="65" t="n">
        <f aca="false">TRUNC((J132+M132),3)</f>
        <v>0</v>
      </c>
      <c r="Q132" s="66" t="n">
        <f aca="false">K132+N132</f>
        <v>0</v>
      </c>
      <c r="R132" s="42"/>
      <c r="S132" s="1"/>
      <c r="T132" s="1"/>
      <c r="U132" s="1"/>
    </row>
    <row r="133" s="43" customFormat="true" ht="13.8" hidden="false" customHeight="false" outlineLevel="0" collapsed="false">
      <c r="A133" s="34" t="s">
        <v>273</v>
      </c>
      <c r="B133" s="74" t="s">
        <v>274</v>
      </c>
      <c r="C133" s="57" t="s">
        <v>59</v>
      </c>
      <c r="D133" s="58" t="n">
        <v>1</v>
      </c>
      <c r="E133" s="38" t="n">
        <v>140.8</v>
      </c>
      <c r="F133" s="38"/>
      <c r="G133" s="38"/>
      <c r="H133" s="38" t="n">
        <f aca="false">D133+F133-G133</f>
        <v>1</v>
      </c>
      <c r="I133" s="59" t="n">
        <v>0</v>
      </c>
      <c r="J133" s="60" t="n">
        <f aca="false">I133*E133</f>
        <v>0</v>
      </c>
      <c r="K133" s="61" t="n">
        <f aca="false">I133/H133</f>
        <v>0</v>
      </c>
      <c r="L133" s="62"/>
      <c r="M133" s="63" t="n">
        <f aca="false">TRUNC((L133*E133),3)</f>
        <v>0</v>
      </c>
      <c r="N133" s="61" t="n">
        <f aca="false">L133/H133</f>
        <v>0</v>
      </c>
      <c r="O133" s="64" t="n">
        <f aca="false">I133+L133</f>
        <v>0</v>
      </c>
      <c r="P133" s="65" t="n">
        <f aca="false">TRUNC((J133+M133),3)</f>
        <v>0</v>
      </c>
      <c r="Q133" s="66" t="n">
        <f aca="false">K133+N133</f>
        <v>0</v>
      </c>
      <c r="R133" s="42"/>
      <c r="S133" s="1"/>
      <c r="T133" s="1"/>
      <c r="U133" s="1"/>
    </row>
    <row r="134" s="43" customFormat="true" ht="13.8" hidden="false" customHeight="false" outlineLevel="0" collapsed="false">
      <c r="A134" s="49" t="s">
        <v>275</v>
      </c>
      <c r="B134" s="50" t="s">
        <v>276</v>
      </c>
      <c r="C134" s="51"/>
      <c r="D134" s="52"/>
      <c r="E134" s="51"/>
      <c r="F134" s="51"/>
      <c r="G134" s="51"/>
      <c r="H134" s="51"/>
      <c r="I134" s="53"/>
      <c r="J134" s="51"/>
      <c r="K134" s="54"/>
      <c r="L134" s="51"/>
      <c r="M134" s="55" t="n">
        <f aca="false">SUM(M135:M151)</f>
        <v>0</v>
      </c>
      <c r="N134" s="54"/>
      <c r="O134" s="53"/>
      <c r="P134" s="55" t="n">
        <f aca="false">SUM(P135:P151)</f>
        <v>0</v>
      </c>
      <c r="Q134" s="54"/>
      <c r="R134" s="42"/>
      <c r="S134" s="1"/>
      <c r="T134" s="1"/>
      <c r="U134" s="1"/>
    </row>
    <row r="135" s="43" customFormat="true" ht="35.05" hidden="false" customHeight="false" outlineLevel="0" collapsed="false">
      <c r="A135" s="34" t="s">
        <v>277</v>
      </c>
      <c r="B135" s="72" t="s">
        <v>278</v>
      </c>
      <c r="C135" s="58" t="s">
        <v>59</v>
      </c>
      <c r="D135" s="58" t="n">
        <v>1</v>
      </c>
      <c r="E135" s="38" t="n">
        <v>642.04</v>
      </c>
      <c r="F135" s="38"/>
      <c r="G135" s="38"/>
      <c r="H135" s="38" t="n">
        <f aca="false">D135+F135-G135</f>
        <v>1</v>
      </c>
      <c r="I135" s="59" t="n">
        <v>0</v>
      </c>
      <c r="J135" s="60" t="n">
        <f aca="false">I135*E135</f>
        <v>0</v>
      </c>
      <c r="K135" s="61" t="n">
        <f aca="false">I135/H135</f>
        <v>0</v>
      </c>
      <c r="L135" s="62"/>
      <c r="M135" s="63" t="n">
        <f aca="false">TRUNC((L135*E135),3)</f>
        <v>0</v>
      </c>
      <c r="N135" s="61" t="n">
        <f aca="false">L135/H135</f>
        <v>0</v>
      </c>
      <c r="O135" s="64" t="n">
        <f aca="false">I135+L135</f>
        <v>0</v>
      </c>
      <c r="P135" s="65" t="n">
        <f aca="false">TRUNC((J135+M135),3)</f>
        <v>0</v>
      </c>
      <c r="Q135" s="66" t="n">
        <f aca="false">K135+N135</f>
        <v>0</v>
      </c>
      <c r="R135" s="42"/>
      <c r="S135" s="1"/>
      <c r="T135" s="1"/>
      <c r="U135" s="1"/>
    </row>
    <row r="136" s="43" customFormat="true" ht="23.85" hidden="false" customHeight="false" outlineLevel="0" collapsed="false">
      <c r="A136" s="34" t="s">
        <v>279</v>
      </c>
      <c r="B136" s="72" t="s">
        <v>280</v>
      </c>
      <c r="C136" s="58" t="s">
        <v>59</v>
      </c>
      <c r="D136" s="58" t="n">
        <v>1</v>
      </c>
      <c r="E136" s="38" t="n">
        <v>542.06</v>
      </c>
      <c r="F136" s="38"/>
      <c r="G136" s="38"/>
      <c r="H136" s="38" t="n">
        <f aca="false">D136+F136-G136</f>
        <v>1</v>
      </c>
      <c r="I136" s="59" t="n">
        <v>0</v>
      </c>
      <c r="J136" s="60" t="n">
        <f aca="false">I136*E136</f>
        <v>0</v>
      </c>
      <c r="K136" s="61" t="n">
        <f aca="false">I136/H136</f>
        <v>0</v>
      </c>
      <c r="L136" s="62"/>
      <c r="M136" s="63" t="n">
        <f aca="false">TRUNC((L136*E136),3)</f>
        <v>0</v>
      </c>
      <c r="N136" s="61" t="n">
        <f aca="false">L136/H136</f>
        <v>0</v>
      </c>
      <c r="O136" s="64" t="n">
        <f aca="false">I136+L136</f>
        <v>0</v>
      </c>
      <c r="P136" s="65" t="n">
        <f aca="false">TRUNC((J136+M136),3)</f>
        <v>0</v>
      </c>
      <c r="Q136" s="66" t="n">
        <f aca="false">K136+N136</f>
        <v>0</v>
      </c>
      <c r="R136" s="42"/>
      <c r="S136" s="1"/>
      <c r="T136" s="1"/>
      <c r="U136" s="1"/>
    </row>
    <row r="137" s="43" customFormat="true" ht="46.25" hidden="false" customHeight="false" outlineLevel="0" collapsed="false">
      <c r="A137" s="34" t="s">
        <v>281</v>
      </c>
      <c r="B137" s="72" t="s">
        <v>282</v>
      </c>
      <c r="C137" s="58" t="s">
        <v>59</v>
      </c>
      <c r="D137" s="58" t="n">
        <v>2</v>
      </c>
      <c r="E137" s="38" t="n">
        <v>811.46</v>
      </c>
      <c r="F137" s="38"/>
      <c r="G137" s="38"/>
      <c r="H137" s="38" t="n">
        <f aca="false">D137+F137-G137</f>
        <v>2</v>
      </c>
      <c r="I137" s="59" t="n">
        <v>0</v>
      </c>
      <c r="J137" s="60" t="n">
        <f aca="false">I137*E137</f>
        <v>0</v>
      </c>
      <c r="K137" s="61" t="n">
        <f aca="false">I137/H137</f>
        <v>0</v>
      </c>
      <c r="L137" s="62"/>
      <c r="M137" s="63" t="n">
        <f aca="false">TRUNC((L137*E137),3)</f>
        <v>0</v>
      </c>
      <c r="N137" s="61" t="n">
        <f aca="false">L137/H137</f>
        <v>0</v>
      </c>
      <c r="O137" s="64" t="n">
        <f aca="false">I137+L137</f>
        <v>0</v>
      </c>
      <c r="P137" s="65" t="n">
        <f aca="false">TRUNC((J137+M137),3)</f>
        <v>0</v>
      </c>
      <c r="Q137" s="66" t="n">
        <f aca="false">K137+N137</f>
        <v>0</v>
      </c>
      <c r="R137" s="42"/>
      <c r="S137" s="1"/>
      <c r="T137" s="1"/>
      <c r="U137" s="1"/>
    </row>
    <row r="138" s="43" customFormat="true" ht="23.85" hidden="false" customHeight="false" outlineLevel="0" collapsed="false">
      <c r="A138" s="34" t="s">
        <v>283</v>
      </c>
      <c r="B138" s="72" t="s">
        <v>284</v>
      </c>
      <c r="C138" s="58" t="s">
        <v>59</v>
      </c>
      <c r="D138" s="58" t="n">
        <v>4</v>
      </c>
      <c r="E138" s="38" t="n">
        <v>121.67</v>
      </c>
      <c r="F138" s="38"/>
      <c r="G138" s="38"/>
      <c r="H138" s="38" t="n">
        <f aca="false">D138+F138-G138</f>
        <v>4</v>
      </c>
      <c r="I138" s="59" t="n">
        <v>0</v>
      </c>
      <c r="J138" s="60" t="n">
        <f aca="false">I138*E138</f>
        <v>0</v>
      </c>
      <c r="K138" s="61" t="n">
        <f aca="false">I138/H138</f>
        <v>0</v>
      </c>
      <c r="L138" s="62"/>
      <c r="M138" s="63" t="n">
        <f aca="false">TRUNC((L138*E138),3)</f>
        <v>0</v>
      </c>
      <c r="N138" s="61" t="n">
        <f aca="false">L138/H138</f>
        <v>0</v>
      </c>
      <c r="O138" s="64" t="n">
        <f aca="false">I138+L138</f>
        <v>0</v>
      </c>
      <c r="P138" s="65" t="n">
        <f aca="false">TRUNC((J138+M138),3)</f>
        <v>0</v>
      </c>
      <c r="Q138" s="66" t="n">
        <f aca="false">K138+N138</f>
        <v>0</v>
      </c>
      <c r="R138" s="42"/>
      <c r="S138" s="1"/>
      <c r="T138" s="1"/>
      <c r="U138" s="1"/>
    </row>
    <row r="139" s="43" customFormat="true" ht="23.85" hidden="false" customHeight="false" outlineLevel="0" collapsed="false">
      <c r="A139" s="34" t="s">
        <v>285</v>
      </c>
      <c r="B139" s="72" t="s">
        <v>286</v>
      </c>
      <c r="C139" s="58" t="s">
        <v>59</v>
      </c>
      <c r="D139" s="58" t="n">
        <v>2</v>
      </c>
      <c r="E139" s="38" t="n">
        <v>186.03</v>
      </c>
      <c r="F139" s="38"/>
      <c r="G139" s="38"/>
      <c r="H139" s="38" t="n">
        <f aca="false">D139+F139-G139</f>
        <v>2</v>
      </c>
      <c r="I139" s="59" t="n">
        <v>0</v>
      </c>
      <c r="J139" s="60" t="n">
        <f aca="false">I139*E139</f>
        <v>0</v>
      </c>
      <c r="K139" s="61" t="n">
        <f aca="false">I139/H139</f>
        <v>0</v>
      </c>
      <c r="L139" s="62"/>
      <c r="M139" s="63" t="n">
        <f aca="false">TRUNC((L139*E139),3)</f>
        <v>0</v>
      </c>
      <c r="N139" s="61" t="n">
        <f aca="false">L139/H139</f>
        <v>0</v>
      </c>
      <c r="O139" s="64" t="n">
        <f aca="false">I139+L139</f>
        <v>0</v>
      </c>
      <c r="P139" s="65" t="n">
        <f aca="false">TRUNC((J139+M139),3)</f>
        <v>0</v>
      </c>
      <c r="Q139" s="66" t="n">
        <f aca="false">K139+N139</f>
        <v>0</v>
      </c>
      <c r="R139" s="42"/>
      <c r="S139" s="1"/>
      <c r="T139" s="1"/>
      <c r="U139" s="1"/>
    </row>
    <row r="140" s="43" customFormat="true" ht="23.85" hidden="false" customHeight="false" outlineLevel="0" collapsed="false">
      <c r="A140" s="34" t="s">
        <v>287</v>
      </c>
      <c r="B140" s="72" t="s">
        <v>288</v>
      </c>
      <c r="C140" s="58" t="s">
        <v>59</v>
      </c>
      <c r="D140" s="58" t="n">
        <v>4</v>
      </c>
      <c r="E140" s="38" t="n">
        <v>26.75</v>
      </c>
      <c r="F140" s="38"/>
      <c r="G140" s="38"/>
      <c r="H140" s="38" t="n">
        <f aca="false">D140+F140-G140</f>
        <v>4</v>
      </c>
      <c r="I140" s="59" t="n">
        <v>0</v>
      </c>
      <c r="J140" s="60" t="n">
        <f aca="false">I140*E140</f>
        <v>0</v>
      </c>
      <c r="K140" s="61" t="n">
        <f aca="false">I140/H140</f>
        <v>0</v>
      </c>
      <c r="L140" s="62"/>
      <c r="M140" s="63" t="n">
        <f aca="false">TRUNC((L140*E140),3)</f>
        <v>0</v>
      </c>
      <c r="N140" s="61" t="n">
        <f aca="false">L140/H140</f>
        <v>0</v>
      </c>
      <c r="O140" s="64" t="n">
        <f aca="false">I140+L140</f>
        <v>0</v>
      </c>
      <c r="P140" s="65" t="n">
        <f aca="false">TRUNC((J140+M140),3)</f>
        <v>0</v>
      </c>
      <c r="Q140" s="66" t="n">
        <f aca="false">K140+N140</f>
        <v>0</v>
      </c>
      <c r="R140" s="42"/>
      <c r="S140" s="1"/>
      <c r="T140" s="1"/>
      <c r="U140" s="1"/>
    </row>
    <row r="141" s="43" customFormat="true" ht="23.85" hidden="false" customHeight="false" outlineLevel="0" collapsed="false">
      <c r="A141" s="34" t="s">
        <v>289</v>
      </c>
      <c r="B141" s="72" t="s">
        <v>288</v>
      </c>
      <c r="C141" s="58" t="s">
        <v>59</v>
      </c>
      <c r="D141" s="58" t="n">
        <v>2</v>
      </c>
      <c r="E141" s="38" t="n">
        <v>26.75</v>
      </c>
      <c r="F141" s="38"/>
      <c r="G141" s="38"/>
      <c r="H141" s="38" t="n">
        <f aca="false">D141+F141-G141</f>
        <v>2</v>
      </c>
      <c r="I141" s="59" t="n">
        <v>0</v>
      </c>
      <c r="J141" s="60" t="n">
        <f aca="false">I141*E141</f>
        <v>0</v>
      </c>
      <c r="K141" s="61" t="n">
        <f aca="false">I141/H141</f>
        <v>0</v>
      </c>
      <c r="L141" s="62"/>
      <c r="M141" s="63" t="n">
        <f aca="false">TRUNC((L141*E141),3)</f>
        <v>0</v>
      </c>
      <c r="N141" s="61" t="n">
        <f aca="false">L141/H141</f>
        <v>0</v>
      </c>
      <c r="O141" s="64" t="n">
        <f aca="false">I141+L141</f>
        <v>0</v>
      </c>
      <c r="P141" s="65" t="n">
        <f aca="false">TRUNC((J141+M141),3)</f>
        <v>0</v>
      </c>
      <c r="Q141" s="66" t="n">
        <f aca="false">K141+N141</f>
        <v>0</v>
      </c>
      <c r="R141" s="42"/>
      <c r="S141" s="1"/>
      <c r="T141" s="1"/>
      <c r="U141" s="1"/>
    </row>
    <row r="142" s="43" customFormat="true" ht="23.85" hidden="false" customHeight="false" outlineLevel="0" collapsed="false">
      <c r="A142" s="34" t="s">
        <v>290</v>
      </c>
      <c r="B142" s="72" t="s">
        <v>291</v>
      </c>
      <c r="C142" s="58" t="s">
        <v>59</v>
      </c>
      <c r="D142" s="58" t="n">
        <v>7</v>
      </c>
      <c r="E142" s="38" t="n">
        <v>26.75</v>
      </c>
      <c r="F142" s="38"/>
      <c r="G142" s="38"/>
      <c r="H142" s="38" t="n">
        <f aca="false">D142+F142-G142</f>
        <v>7</v>
      </c>
      <c r="I142" s="59" t="n">
        <v>0</v>
      </c>
      <c r="J142" s="60" t="n">
        <f aca="false">I142*E142</f>
        <v>0</v>
      </c>
      <c r="K142" s="61" t="n">
        <f aca="false">I142/H142</f>
        <v>0</v>
      </c>
      <c r="L142" s="62"/>
      <c r="M142" s="63" t="n">
        <f aca="false">TRUNC((L142*E142),3)</f>
        <v>0</v>
      </c>
      <c r="N142" s="61" t="n">
        <f aca="false">L142/H142</f>
        <v>0</v>
      </c>
      <c r="O142" s="64" t="n">
        <f aca="false">I142+L142</f>
        <v>0</v>
      </c>
      <c r="P142" s="65" t="n">
        <f aca="false">TRUNC((J142+M142),3)</f>
        <v>0</v>
      </c>
      <c r="Q142" s="66" t="n">
        <f aca="false">K142+N142</f>
        <v>0</v>
      </c>
      <c r="R142" s="42"/>
      <c r="S142" s="1"/>
      <c r="T142" s="1"/>
      <c r="U142" s="1"/>
    </row>
    <row r="143" s="43" customFormat="true" ht="23.85" hidden="false" customHeight="false" outlineLevel="0" collapsed="false">
      <c r="A143" s="34" t="s">
        <v>292</v>
      </c>
      <c r="B143" s="72" t="s">
        <v>293</v>
      </c>
      <c r="C143" s="58" t="s">
        <v>59</v>
      </c>
      <c r="D143" s="58" t="n">
        <v>4</v>
      </c>
      <c r="E143" s="38" t="n">
        <v>72.11</v>
      </c>
      <c r="F143" s="38"/>
      <c r="G143" s="38"/>
      <c r="H143" s="38" t="n">
        <f aca="false">D143+F143-G143</f>
        <v>4</v>
      </c>
      <c r="I143" s="59" t="n">
        <v>0</v>
      </c>
      <c r="J143" s="60" t="n">
        <f aca="false">I143*E143</f>
        <v>0</v>
      </c>
      <c r="K143" s="61" t="n">
        <f aca="false">I143/H143</f>
        <v>0</v>
      </c>
      <c r="L143" s="62"/>
      <c r="M143" s="63" t="n">
        <f aca="false">TRUNC((L143*E143),3)</f>
        <v>0</v>
      </c>
      <c r="N143" s="61" t="n">
        <f aca="false">L143/H143</f>
        <v>0</v>
      </c>
      <c r="O143" s="64" t="n">
        <f aca="false">I143+L143</f>
        <v>0</v>
      </c>
      <c r="P143" s="65" t="n">
        <f aca="false">TRUNC((J143+M143),3)</f>
        <v>0</v>
      </c>
      <c r="Q143" s="66" t="n">
        <f aca="false">K143+N143</f>
        <v>0</v>
      </c>
      <c r="R143" s="42"/>
      <c r="S143" s="1"/>
      <c r="T143" s="1"/>
      <c r="U143" s="1"/>
    </row>
    <row r="144" s="43" customFormat="true" ht="13.8" hidden="false" customHeight="false" outlineLevel="0" collapsed="false">
      <c r="A144" s="34" t="s">
        <v>294</v>
      </c>
      <c r="B144" s="72" t="s">
        <v>295</v>
      </c>
      <c r="C144" s="58" t="s">
        <v>59</v>
      </c>
      <c r="D144" s="58" t="n">
        <v>4</v>
      </c>
      <c r="E144" s="38" t="n">
        <v>19.59</v>
      </c>
      <c r="F144" s="38"/>
      <c r="G144" s="38"/>
      <c r="H144" s="38" t="n">
        <f aca="false">D144+F144-G144</f>
        <v>4</v>
      </c>
      <c r="I144" s="59" t="n">
        <v>0</v>
      </c>
      <c r="J144" s="60" t="n">
        <f aca="false">I144*E144</f>
        <v>0</v>
      </c>
      <c r="K144" s="61" t="n">
        <f aca="false">I144/H144</f>
        <v>0</v>
      </c>
      <c r="L144" s="62"/>
      <c r="M144" s="63" t="n">
        <f aca="false">TRUNC((L144*E144),3)</f>
        <v>0</v>
      </c>
      <c r="N144" s="61" t="n">
        <f aca="false">L144/H144</f>
        <v>0</v>
      </c>
      <c r="O144" s="64" t="n">
        <f aca="false">I144+L144</f>
        <v>0</v>
      </c>
      <c r="P144" s="65" t="n">
        <f aca="false">TRUNC((J144+M144),3)</f>
        <v>0</v>
      </c>
      <c r="Q144" s="66" t="n">
        <f aca="false">K144+N144</f>
        <v>0</v>
      </c>
      <c r="R144" s="42"/>
      <c r="S144" s="1"/>
      <c r="T144" s="1"/>
      <c r="U144" s="1"/>
    </row>
    <row r="145" s="43" customFormat="true" ht="23.85" hidden="false" customHeight="false" outlineLevel="0" collapsed="false">
      <c r="A145" s="34" t="s">
        <v>296</v>
      </c>
      <c r="B145" s="72" t="s">
        <v>297</v>
      </c>
      <c r="C145" s="58" t="s">
        <v>59</v>
      </c>
      <c r="D145" s="58" t="n">
        <v>1</v>
      </c>
      <c r="E145" s="38" t="n">
        <v>281.02</v>
      </c>
      <c r="F145" s="38"/>
      <c r="G145" s="38"/>
      <c r="H145" s="38" t="n">
        <f aca="false">D145+F145-G145</f>
        <v>1</v>
      </c>
      <c r="I145" s="59" t="n">
        <v>0</v>
      </c>
      <c r="J145" s="60" t="n">
        <f aca="false">I145*E145</f>
        <v>0</v>
      </c>
      <c r="K145" s="61" t="n">
        <f aca="false">I145/H145</f>
        <v>0</v>
      </c>
      <c r="L145" s="62"/>
      <c r="M145" s="63" t="n">
        <f aca="false">TRUNC((L145*E145),3)</f>
        <v>0</v>
      </c>
      <c r="N145" s="61" t="n">
        <f aca="false">L145/H145</f>
        <v>0</v>
      </c>
      <c r="O145" s="64" t="n">
        <f aca="false">I145+L145</f>
        <v>0</v>
      </c>
      <c r="P145" s="65" t="n">
        <f aca="false">TRUNC((J145+M145),3)</f>
        <v>0</v>
      </c>
      <c r="Q145" s="66" t="n">
        <f aca="false">K145+N145</f>
        <v>0</v>
      </c>
      <c r="R145" s="42"/>
      <c r="S145" s="1"/>
      <c r="T145" s="1"/>
      <c r="U145" s="1"/>
    </row>
    <row r="146" s="43" customFormat="true" ht="46.25" hidden="false" customHeight="false" outlineLevel="0" collapsed="false">
      <c r="A146" s="34" t="s">
        <v>298</v>
      </c>
      <c r="B146" s="72" t="s">
        <v>282</v>
      </c>
      <c r="C146" s="58" t="s">
        <v>59</v>
      </c>
      <c r="D146" s="58" t="n">
        <v>1</v>
      </c>
      <c r="E146" s="38" t="n">
        <v>811.46</v>
      </c>
      <c r="F146" s="38"/>
      <c r="G146" s="38"/>
      <c r="H146" s="38" t="n">
        <f aca="false">D146+F146-G146</f>
        <v>1</v>
      </c>
      <c r="I146" s="59" t="n">
        <v>0</v>
      </c>
      <c r="J146" s="60" t="n">
        <f aca="false">I146*E146</f>
        <v>0</v>
      </c>
      <c r="K146" s="61" t="n">
        <f aca="false">I146/H146</f>
        <v>0</v>
      </c>
      <c r="L146" s="62"/>
      <c r="M146" s="63" t="n">
        <f aca="false">TRUNC((L146*E146),3)</f>
        <v>0</v>
      </c>
      <c r="N146" s="61" t="n">
        <f aca="false">L146/H146</f>
        <v>0</v>
      </c>
      <c r="O146" s="64" t="n">
        <f aca="false">I146+L146</f>
        <v>0</v>
      </c>
      <c r="P146" s="65" t="n">
        <f aca="false">TRUNC((J146+M146),3)</f>
        <v>0</v>
      </c>
      <c r="Q146" s="66" t="n">
        <f aca="false">K146+N146</f>
        <v>0</v>
      </c>
      <c r="R146" s="42"/>
      <c r="S146" s="1"/>
      <c r="T146" s="1"/>
      <c r="U146" s="1"/>
    </row>
    <row r="147" s="43" customFormat="true" ht="23.85" hidden="false" customHeight="false" outlineLevel="0" collapsed="false">
      <c r="A147" s="34" t="s">
        <v>299</v>
      </c>
      <c r="B147" s="72" t="s">
        <v>300</v>
      </c>
      <c r="C147" s="58" t="s">
        <v>59</v>
      </c>
      <c r="D147" s="58" t="n">
        <v>2</v>
      </c>
      <c r="E147" s="38" t="n">
        <v>26.75</v>
      </c>
      <c r="F147" s="38"/>
      <c r="G147" s="38"/>
      <c r="H147" s="38" t="n">
        <f aca="false">D147+F147-G147</f>
        <v>2</v>
      </c>
      <c r="I147" s="59" t="n">
        <v>0</v>
      </c>
      <c r="J147" s="60" t="n">
        <f aca="false">I147*E147</f>
        <v>0</v>
      </c>
      <c r="K147" s="61" t="n">
        <f aca="false">I147/H147</f>
        <v>0</v>
      </c>
      <c r="L147" s="62"/>
      <c r="M147" s="63" t="n">
        <f aca="false">TRUNC((L147*E147),3)</f>
        <v>0</v>
      </c>
      <c r="N147" s="61" t="n">
        <f aca="false">L147/H147</f>
        <v>0</v>
      </c>
      <c r="O147" s="64" t="n">
        <f aca="false">I147+L147</f>
        <v>0</v>
      </c>
      <c r="P147" s="65" t="n">
        <f aca="false">TRUNC((J147+M147),3)</f>
        <v>0</v>
      </c>
      <c r="Q147" s="66" t="n">
        <f aca="false">K147+N147</f>
        <v>0</v>
      </c>
      <c r="R147" s="42"/>
      <c r="S147" s="1"/>
      <c r="T147" s="1"/>
      <c r="U147" s="1"/>
    </row>
    <row r="148" s="43" customFormat="true" ht="23.85" hidden="false" customHeight="false" outlineLevel="0" collapsed="false">
      <c r="A148" s="34" t="s">
        <v>301</v>
      </c>
      <c r="B148" s="72" t="s">
        <v>300</v>
      </c>
      <c r="C148" s="58" t="s">
        <v>59</v>
      </c>
      <c r="D148" s="58" t="n">
        <v>1</v>
      </c>
      <c r="E148" s="38" t="n">
        <v>26.75</v>
      </c>
      <c r="F148" s="38"/>
      <c r="G148" s="38"/>
      <c r="H148" s="38" t="n">
        <f aca="false">D148+F148-G148</f>
        <v>1</v>
      </c>
      <c r="I148" s="59" t="n">
        <v>0</v>
      </c>
      <c r="J148" s="60" t="n">
        <f aca="false">I148*E148</f>
        <v>0</v>
      </c>
      <c r="K148" s="61" t="n">
        <f aca="false">I148/H148</f>
        <v>0</v>
      </c>
      <c r="L148" s="62"/>
      <c r="M148" s="63" t="n">
        <f aca="false">TRUNC((L148*E148),3)</f>
        <v>0</v>
      </c>
      <c r="N148" s="61" t="n">
        <f aca="false">L148/H148</f>
        <v>0</v>
      </c>
      <c r="O148" s="64" t="n">
        <f aca="false">I148+L148</f>
        <v>0</v>
      </c>
      <c r="P148" s="65" t="n">
        <f aca="false">TRUNC((J148+M148),3)</f>
        <v>0</v>
      </c>
      <c r="Q148" s="66" t="n">
        <f aca="false">K148+N148</f>
        <v>0</v>
      </c>
      <c r="R148" s="42"/>
      <c r="S148" s="1"/>
      <c r="T148" s="1"/>
      <c r="U148" s="1"/>
    </row>
    <row r="149" s="43" customFormat="true" ht="23.85" hidden="false" customHeight="false" outlineLevel="0" collapsed="false">
      <c r="A149" s="34" t="s">
        <v>302</v>
      </c>
      <c r="B149" s="72" t="s">
        <v>303</v>
      </c>
      <c r="C149" s="58" t="s">
        <v>59</v>
      </c>
      <c r="D149" s="58" t="n">
        <v>5</v>
      </c>
      <c r="E149" s="38" t="n">
        <v>72.11</v>
      </c>
      <c r="F149" s="38"/>
      <c r="G149" s="38"/>
      <c r="H149" s="38" t="n">
        <f aca="false">D149+F149-G149</f>
        <v>5</v>
      </c>
      <c r="I149" s="59" t="n">
        <v>0</v>
      </c>
      <c r="J149" s="60" t="n">
        <f aca="false">I149*E149</f>
        <v>0</v>
      </c>
      <c r="K149" s="61" t="n">
        <f aca="false">I149/H149</f>
        <v>0</v>
      </c>
      <c r="L149" s="62"/>
      <c r="M149" s="63" t="n">
        <f aca="false">TRUNC((L149*E149),3)</f>
        <v>0</v>
      </c>
      <c r="N149" s="61" t="n">
        <f aca="false">L149/H149</f>
        <v>0</v>
      </c>
      <c r="O149" s="64" t="n">
        <f aca="false">I149+L149</f>
        <v>0</v>
      </c>
      <c r="P149" s="65" t="n">
        <f aca="false">TRUNC((J149+M149),3)</f>
        <v>0</v>
      </c>
      <c r="Q149" s="66" t="n">
        <f aca="false">K149+N149</f>
        <v>0</v>
      </c>
      <c r="R149" s="42"/>
      <c r="S149" s="1"/>
      <c r="T149" s="1"/>
      <c r="U149" s="1"/>
    </row>
    <row r="150" s="43" customFormat="true" ht="23.85" hidden="false" customHeight="false" outlineLevel="0" collapsed="false">
      <c r="A150" s="34" t="s">
        <v>304</v>
      </c>
      <c r="B150" s="72" t="s">
        <v>305</v>
      </c>
      <c r="C150" s="58" t="s">
        <v>59</v>
      </c>
      <c r="D150" s="58" t="n">
        <v>6</v>
      </c>
      <c r="E150" s="38" t="n">
        <v>72.11</v>
      </c>
      <c r="F150" s="38"/>
      <c r="G150" s="38"/>
      <c r="H150" s="38" t="n">
        <f aca="false">D150+F150-G150</f>
        <v>6</v>
      </c>
      <c r="I150" s="59" t="n">
        <v>0</v>
      </c>
      <c r="J150" s="60" t="n">
        <f aca="false">I150*E150</f>
        <v>0</v>
      </c>
      <c r="K150" s="61" t="n">
        <f aca="false">I150/H150</f>
        <v>0</v>
      </c>
      <c r="L150" s="62"/>
      <c r="M150" s="63" t="n">
        <f aca="false">TRUNC((L150*E150),3)</f>
        <v>0</v>
      </c>
      <c r="N150" s="61" t="n">
        <f aca="false">L150/H150</f>
        <v>0</v>
      </c>
      <c r="O150" s="64" t="n">
        <f aca="false">I150+L150</f>
        <v>0</v>
      </c>
      <c r="P150" s="65" t="n">
        <f aca="false">TRUNC((J150+M150),3)</f>
        <v>0</v>
      </c>
      <c r="Q150" s="66" t="n">
        <f aca="false">K150+N150</f>
        <v>0</v>
      </c>
      <c r="R150" s="42"/>
      <c r="S150" s="1"/>
      <c r="T150" s="1"/>
      <c r="U150" s="1"/>
    </row>
    <row r="151" s="43" customFormat="true" ht="46.25" hidden="false" customHeight="false" outlineLevel="0" collapsed="false">
      <c r="A151" s="34" t="s">
        <v>306</v>
      </c>
      <c r="B151" s="72" t="s">
        <v>307</v>
      </c>
      <c r="C151" s="58" t="s">
        <v>59</v>
      </c>
      <c r="D151" s="58" t="n">
        <v>6</v>
      </c>
      <c r="E151" s="38" t="n">
        <v>2801.17</v>
      </c>
      <c r="F151" s="38"/>
      <c r="G151" s="38"/>
      <c r="H151" s="38" t="n">
        <f aca="false">D151+F151-G151</f>
        <v>6</v>
      </c>
      <c r="I151" s="59" t="n">
        <v>0</v>
      </c>
      <c r="J151" s="60" t="n">
        <f aca="false">I151*E151</f>
        <v>0</v>
      </c>
      <c r="K151" s="61" t="n">
        <f aca="false">I151/H151</f>
        <v>0</v>
      </c>
      <c r="L151" s="62"/>
      <c r="M151" s="63" t="n">
        <f aca="false">TRUNC((L151*E151),3)</f>
        <v>0</v>
      </c>
      <c r="N151" s="61" t="n">
        <f aca="false">L151/H151</f>
        <v>0</v>
      </c>
      <c r="O151" s="64" t="n">
        <f aca="false">I151+L151</f>
        <v>0</v>
      </c>
      <c r="P151" s="65" t="n">
        <f aca="false">TRUNC((J151+M151),3)</f>
        <v>0</v>
      </c>
      <c r="Q151" s="66" t="n">
        <f aca="false">K151+N151</f>
        <v>0</v>
      </c>
      <c r="R151" s="42"/>
      <c r="S151" s="1"/>
      <c r="T151" s="1"/>
      <c r="U151" s="1"/>
    </row>
    <row r="152" s="43" customFormat="true" ht="13.8" hidden="false" customHeight="false" outlineLevel="0" collapsed="false">
      <c r="A152" s="49" t="s">
        <v>308</v>
      </c>
      <c r="B152" s="50" t="s">
        <v>309</v>
      </c>
      <c r="C152" s="51"/>
      <c r="D152" s="52"/>
      <c r="E152" s="51"/>
      <c r="F152" s="51"/>
      <c r="G152" s="51"/>
      <c r="H152" s="51"/>
      <c r="I152" s="53"/>
      <c r="J152" s="51"/>
      <c r="K152" s="54"/>
      <c r="L152" s="51"/>
      <c r="M152" s="55" t="n">
        <f aca="false">SUM(M153:M154)</f>
        <v>0</v>
      </c>
      <c r="N152" s="54"/>
      <c r="O152" s="53"/>
      <c r="P152" s="55" t="n">
        <f aca="false">SUM(P153:P154)</f>
        <v>0</v>
      </c>
      <c r="Q152" s="54"/>
      <c r="R152" s="42"/>
      <c r="S152" s="1"/>
      <c r="T152" s="1"/>
      <c r="U152" s="1"/>
    </row>
    <row r="153" s="43" customFormat="true" ht="35.05" hidden="false" customHeight="false" outlineLevel="0" collapsed="false">
      <c r="A153" s="34" t="s">
        <v>310</v>
      </c>
      <c r="B153" s="74" t="s">
        <v>311</v>
      </c>
      <c r="C153" s="57" t="s">
        <v>35</v>
      </c>
      <c r="D153" s="58" t="n">
        <v>12</v>
      </c>
      <c r="E153" s="38" t="n">
        <v>671.69</v>
      </c>
      <c r="F153" s="38"/>
      <c r="G153" s="38"/>
      <c r="H153" s="38" t="n">
        <f aca="false">D153+F153-G153</f>
        <v>12</v>
      </c>
      <c r="I153" s="59" t="n">
        <v>0</v>
      </c>
      <c r="J153" s="60" t="n">
        <f aca="false">I153*E153</f>
        <v>0</v>
      </c>
      <c r="K153" s="61" t="n">
        <f aca="false">I153/H153</f>
        <v>0</v>
      </c>
      <c r="L153" s="62"/>
      <c r="M153" s="63" t="n">
        <f aca="false">TRUNC((L153*E153),3)</f>
        <v>0</v>
      </c>
      <c r="N153" s="61" t="n">
        <f aca="false">L153/H153</f>
        <v>0</v>
      </c>
      <c r="O153" s="64" t="n">
        <f aca="false">I153+L153</f>
        <v>0</v>
      </c>
      <c r="P153" s="65" t="n">
        <f aca="false">TRUNC((J153+M153),3)</f>
        <v>0</v>
      </c>
      <c r="Q153" s="66" t="n">
        <f aca="false">K153+N153</f>
        <v>0</v>
      </c>
      <c r="R153" s="42"/>
      <c r="S153" s="1"/>
      <c r="T153" s="1"/>
      <c r="U153" s="1"/>
    </row>
    <row r="154" s="43" customFormat="true" ht="23.85" hidden="false" customHeight="false" outlineLevel="0" collapsed="false">
      <c r="A154" s="34" t="s">
        <v>312</v>
      </c>
      <c r="B154" s="74" t="s">
        <v>313</v>
      </c>
      <c r="C154" s="57" t="s">
        <v>35</v>
      </c>
      <c r="D154" s="58" t="n">
        <v>6.48</v>
      </c>
      <c r="E154" s="38" t="n">
        <v>1297.87962962963</v>
      </c>
      <c r="F154" s="38"/>
      <c r="G154" s="38"/>
      <c r="H154" s="38" t="n">
        <f aca="false">D154+F154-G154</f>
        <v>6.48</v>
      </c>
      <c r="I154" s="59" t="n">
        <v>0</v>
      </c>
      <c r="J154" s="60" t="n">
        <f aca="false">I154*E154</f>
        <v>0</v>
      </c>
      <c r="K154" s="61" t="n">
        <f aca="false">I154/H154</f>
        <v>0</v>
      </c>
      <c r="L154" s="62"/>
      <c r="M154" s="63" t="n">
        <f aca="false">TRUNC((L154*E154),3)</f>
        <v>0</v>
      </c>
      <c r="N154" s="61" t="n">
        <f aca="false">L154/H154</f>
        <v>0</v>
      </c>
      <c r="O154" s="64" t="n">
        <f aca="false">I154+L154</f>
        <v>0</v>
      </c>
      <c r="P154" s="65" t="n">
        <f aca="false">TRUNC((J154+M154),3)</f>
        <v>0</v>
      </c>
      <c r="Q154" s="66" t="n">
        <f aca="false">K154+N154</f>
        <v>0</v>
      </c>
      <c r="R154" s="42"/>
      <c r="S154" s="1"/>
      <c r="T154" s="1"/>
      <c r="U154" s="1"/>
    </row>
    <row r="155" s="43" customFormat="true" ht="13.8" hidden="false" customHeight="false" outlineLevel="0" collapsed="false">
      <c r="A155" s="49" t="s">
        <v>314</v>
      </c>
      <c r="B155" s="50" t="s">
        <v>315</v>
      </c>
      <c r="C155" s="51"/>
      <c r="D155" s="52"/>
      <c r="E155" s="51"/>
      <c r="F155" s="51"/>
      <c r="G155" s="51"/>
      <c r="H155" s="51"/>
      <c r="I155" s="53"/>
      <c r="J155" s="51"/>
      <c r="K155" s="54"/>
      <c r="L155" s="51"/>
      <c r="M155" s="55" t="n">
        <f aca="false">SUM(M156:M161)</f>
        <v>0</v>
      </c>
      <c r="N155" s="54"/>
      <c r="O155" s="53"/>
      <c r="P155" s="55" t="n">
        <f aca="false">SUM(P156:P161)</f>
        <v>0</v>
      </c>
      <c r="Q155" s="54"/>
      <c r="R155" s="42"/>
      <c r="S155" s="1"/>
      <c r="T155" s="1"/>
      <c r="U155" s="1"/>
    </row>
    <row r="156" s="43" customFormat="true" ht="46.25" hidden="false" customHeight="false" outlineLevel="0" collapsed="false">
      <c r="A156" s="34" t="s">
        <v>316</v>
      </c>
      <c r="B156" s="74" t="s">
        <v>317</v>
      </c>
      <c r="C156" s="57" t="s">
        <v>59</v>
      </c>
      <c r="D156" s="58" t="n">
        <v>2</v>
      </c>
      <c r="E156" s="38" t="n">
        <v>1255.68</v>
      </c>
      <c r="F156" s="38"/>
      <c r="G156" s="38"/>
      <c r="H156" s="38" t="n">
        <f aca="false">D156+F156-G156</f>
        <v>2</v>
      </c>
      <c r="I156" s="59" t="n">
        <v>0</v>
      </c>
      <c r="J156" s="60" t="n">
        <f aca="false">I156*E156</f>
        <v>0</v>
      </c>
      <c r="K156" s="61" t="n">
        <f aca="false">I156/H156</f>
        <v>0</v>
      </c>
      <c r="L156" s="62"/>
      <c r="M156" s="63" t="n">
        <f aca="false">TRUNC((L156*E156),3)</f>
        <v>0</v>
      </c>
      <c r="N156" s="61" t="n">
        <f aca="false">L156/H156</f>
        <v>0</v>
      </c>
      <c r="O156" s="64" t="n">
        <f aca="false">I156+L156</f>
        <v>0</v>
      </c>
      <c r="P156" s="65" t="n">
        <f aca="false">TRUNC((J156+M156),3)</f>
        <v>0</v>
      </c>
      <c r="Q156" s="66" t="n">
        <f aca="false">K156+N156</f>
        <v>0</v>
      </c>
      <c r="R156" s="42"/>
      <c r="S156" s="1"/>
      <c r="T156" s="1"/>
      <c r="U156" s="1"/>
    </row>
    <row r="157" s="43" customFormat="true" ht="35.05" hidden="false" customHeight="false" outlineLevel="0" collapsed="false">
      <c r="A157" s="34" t="s">
        <v>318</v>
      </c>
      <c r="B157" s="74" t="s">
        <v>319</v>
      </c>
      <c r="C157" s="57" t="s">
        <v>59</v>
      </c>
      <c r="D157" s="58" t="n">
        <v>2</v>
      </c>
      <c r="E157" s="38" t="n">
        <v>501.08</v>
      </c>
      <c r="F157" s="38"/>
      <c r="G157" s="38"/>
      <c r="H157" s="38" t="n">
        <f aca="false">D157+F157-G157</f>
        <v>2</v>
      </c>
      <c r="I157" s="59" t="n">
        <v>0</v>
      </c>
      <c r="J157" s="60" t="n">
        <f aca="false">I157*E157</f>
        <v>0</v>
      </c>
      <c r="K157" s="61" t="n">
        <f aca="false">I157/H157</f>
        <v>0</v>
      </c>
      <c r="L157" s="62"/>
      <c r="M157" s="63" t="n">
        <f aca="false">TRUNC((L157*E157),3)</f>
        <v>0</v>
      </c>
      <c r="N157" s="61" t="n">
        <f aca="false">L157/H157</f>
        <v>0</v>
      </c>
      <c r="O157" s="64" t="n">
        <f aca="false">I157+L157</f>
        <v>0</v>
      </c>
      <c r="P157" s="65" t="n">
        <f aca="false">TRUNC((J157+M157),3)</f>
        <v>0</v>
      </c>
      <c r="Q157" s="66" t="n">
        <f aca="false">K157+N157</f>
        <v>0</v>
      </c>
      <c r="R157" s="42"/>
      <c r="S157" s="1"/>
      <c r="T157" s="1"/>
      <c r="U157" s="1"/>
    </row>
    <row r="158" s="43" customFormat="true" ht="46.25" hidden="false" customHeight="false" outlineLevel="0" collapsed="false">
      <c r="A158" s="34" t="s">
        <v>320</v>
      </c>
      <c r="B158" s="74" t="s">
        <v>321</v>
      </c>
      <c r="C158" s="58" t="s">
        <v>59</v>
      </c>
      <c r="D158" s="58" t="n">
        <v>8</v>
      </c>
      <c r="E158" s="38" t="n">
        <v>2536.47375</v>
      </c>
      <c r="F158" s="38"/>
      <c r="G158" s="38"/>
      <c r="H158" s="38" t="n">
        <f aca="false">D158+F158-G158</f>
        <v>8</v>
      </c>
      <c r="I158" s="59" t="n">
        <v>0</v>
      </c>
      <c r="J158" s="60" t="n">
        <f aca="false">I158*E158</f>
        <v>0</v>
      </c>
      <c r="K158" s="61" t="n">
        <f aca="false">I158/H158</f>
        <v>0</v>
      </c>
      <c r="L158" s="62"/>
      <c r="M158" s="63" t="n">
        <f aca="false">TRUNC((L158*E158),3)</f>
        <v>0</v>
      </c>
      <c r="N158" s="61" t="n">
        <f aca="false">L158/H158</f>
        <v>0</v>
      </c>
      <c r="O158" s="64" t="n">
        <f aca="false">I158+L158</f>
        <v>0</v>
      </c>
      <c r="P158" s="65" t="n">
        <f aca="false">TRUNC((J158+M158),3)</f>
        <v>0</v>
      </c>
      <c r="Q158" s="66" t="n">
        <f aca="false">K158+N158</f>
        <v>0</v>
      </c>
      <c r="R158" s="42"/>
      <c r="S158" s="1"/>
      <c r="T158" s="1"/>
      <c r="U158" s="1"/>
    </row>
    <row r="159" s="43" customFormat="true" ht="35.05" hidden="false" customHeight="false" outlineLevel="0" collapsed="false">
      <c r="A159" s="34" t="s">
        <v>322</v>
      </c>
      <c r="B159" s="74" t="s">
        <v>323</v>
      </c>
      <c r="C159" s="58" t="s">
        <v>59</v>
      </c>
      <c r="D159" s="58" t="n">
        <v>8</v>
      </c>
      <c r="E159" s="38" t="n">
        <v>1002.90125</v>
      </c>
      <c r="F159" s="38"/>
      <c r="G159" s="38"/>
      <c r="H159" s="38" t="n">
        <f aca="false">D159+F159-G159</f>
        <v>8</v>
      </c>
      <c r="I159" s="59" t="n">
        <v>0</v>
      </c>
      <c r="J159" s="60" t="n">
        <f aca="false">I159*E159</f>
        <v>0</v>
      </c>
      <c r="K159" s="61" t="n">
        <f aca="false">I159/H159</f>
        <v>0</v>
      </c>
      <c r="L159" s="62"/>
      <c r="M159" s="63" t="n">
        <f aca="false">TRUNC((L159*E159),3)</f>
        <v>0</v>
      </c>
      <c r="N159" s="61" t="n">
        <f aca="false">L159/H159</f>
        <v>0</v>
      </c>
      <c r="O159" s="64" t="n">
        <f aca="false">I159+L159</f>
        <v>0</v>
      </c>
      <c r="P159" s="65" t="n">
        <f aca="false">TRUNC((J159+M159),3)</f>
        <v>0</v>
      </c>
      <c r="Q159" s="66" t="n">
        <f aca="false">K159+N159</f>
        <v>0</v>
      </c>
      <c r="R159" s="42"/>
      <c r="S159" s="1"/>
      <c r="T159" s="1"/>
      <c r="U159" s="1"/>
    </row>
    <row r="160" s="43" customFormat="true" ht="57.45" hidden="false" customHeight="false" outlineLevel="0" collapsed="false">
      <c r="A160" s="34" t="s">
        <v>324</v>
      </c>
      <c r="B160" s="74" t="s">
        <v>325</v>
      </c>
      <c r="C160" s="57" t="s">
        <v>59</v>
      </c>
      <c r="D160" s="58" t="n">
        <v>4</v>
      </c>
      <c r="E160" s="38" t="n">
        <v>3342.91</v>
      </c>
      <c r="F160" s="38"/>
      <c r="G160" s="38"/>
      <c r="H160" s="38" t="n">
        <f aca="false">D160+F160-G160</f>
        <v>4</v>
      </c>
      <c r="I160" s="59" t="n">
        <v>0</v>
      </c>
      <c r="J160" s="60" t="n">
        <f aca="false">I160*E160</f>
        <v>0</v>
      </c>
      <c r="K160" s="61" t="n">
        <f aca="false">I160/H160</f>
        <v>0</v>
      </c>
      <c r="L160" s="62"/>
      <c r="M160" s="63" t="n">
        <f aca="false">TRUNC((L160*E160),3)</f>
        <v>0</v>
      </c>
      <c r="N160" s="61" t="n">
        <f aca="false">L160/H160</f>
        <v>0</v>
      </c>
      <c r="O160" s="64" t="n">
        <f aca="false">I160+L160</f>
        <v>0</v>
      </c>
      <c r="P160" s="65" t="n">
        <f aca="false">TRUNC((J160+M160),3)</f>
        <v>0</v>
      </c>
      <c r="Q160" s="66" t="n">
        <f aca="false">K160+N160</f>
        <v>0</v>
      </c>
      <c r="R160" s="42"/>
      <c r="S160" s="1"/>
      <c r="T160" s="1"/>
      <c r="U160" s="1"/>
    </row>
    <row r="161" s="43" customFormat="true" ht="23.85" hidden="false" customHeight="false" outlineLevel="0" collapsed="false">
      <c r="A161" s="34" t="s">
        <v>326</v>
      </c>
      <c r="B161" s="74" t="s">
        <v>327</v>
      </c>
      <c r="C161" s="57" t="s">
        <v>56</v>
      </c>
      <c r="D161" s="58" t="n">
        <v>23.2</v>
      </c>
      <c r="E161" s="38" t="n">
        <v>107.319827586207</v>
      </c>
      <c r="F161" s="38"/>
      <c r="G161" s="38"/>
      <c r="H161" s="38" t="n">
        <f aca="false">D161+F161-G161</f>
        <v>23.2</v>
      </c>
      <c r="I161" s="59" t="n">
        <v>0</v>
      </c>
      <c r="J161" s="60" t="n">
        <f aca="false">I161*E161</f>
        <v>0</v>
      </c>
      <c r="K161" s="61" t="n">
        <f aca="false">I161/H161</f>
        <v>0</v>
      </c>
      <c r="L161" s="62"/>
      <c r="M161" s="63" t="n">
        <f aca="false">TRUNC((L161*E161),3)</f>
        <v>0</v>
      </c>
      <c r="N161" s="61" t="n">
        <f aca="false">L161/H161</f>
        <v>0</v>
      </c>
      <c r="O161" s="64" t="n">
        <f aca="false">I161+L161</f>
        <v>0</v>
      </c>
      <c r="P161" s="65" t="n">
        <f aca="false">TRUNC((J161+M161),3)</f>
        <v>0</v>
      </c>
      <c r="Q161" s="66" t="n">
        <f aca="false">K161+N161</f>
        <v>0</v>
      </c>
      <c r="R161" s="42"/>
      <c r="S161" s="1"/>
      <c r="T161" s="1"/>
      <c r="U161" s="1"/>
    </row>
    <row r="162" s="43" customFormat="true" ht="13.8" hidden="false" customHeight="false" outlineLevel="0" collapsed="false">
      <c r="A162" s="49" t="s">
        <v>328</v>
      </c>
      <c r="B162" s="50" t="s">
        <v>329</v>
      </c>
      <c r="C162" s="51"/>
      <c r="D162" s="52"/>
      <c r="E162" s="51"/>
      <c r="F162" s="51"/>
      <c r="G162" s="51"/>
      <c r="H162" s="51"/>
      <c r="I162" s="53"/>
      <c r="J162" s="51"/>
      <c r="K162" s="54"/>
      <c r="L162" s="51"/>
      <c r="M162" s="55" t="n">
        <f aca="false">SUM(M163)</f>
        <v>0</v>
      </c>
      <c r="N162" s="54"/>
      <c r="O162" s="53"/>
      <c r="P162" s="55" t="n">
        <f aca="false">SUM(P163)</f>
        <v>0</v>
      </c>
      <c r="Q162" s="54"/>
      <c r="R162" s="42"/>
      <c r="S162" s="1"/>
      <c r="T162" s="1"/>
      <c r="U162" s="1"/>
    </row>
    <row r="163" s="43" customFormat="true" ht="13.8" hidden="false" customHeight="false" outlineLevel="0" collapsed="false">
      <c r="A163" s="34" t="s">
        <v>330</v>
      </c>
      <c r="B163" s="74" t="s">
        <v>331</v>
      </c>
      <c r="C163" s="57" t="s">
        <v>35</v>
      </c>
      <c r="D163" s="58" t="n">
        <v>12</v>
      </c>
      <c r="E163" s="38" t="n">
        <v>410.22</v>
      </c>
      <c r="F163" s="38"/>
      <c r="G163" s="38"/>
      <c r="H163" s="38" t="n">
        <f aca="false">D163+F163-G163</f>
        <v>12</v>
      </c>
      <c r="I163" s="59" t="n">
        <v>0</v>
      </c>
      <c r="J163" s="60" t="n">
        <f aca="false">I163*E163</f>
        <v>0</v>
      </c>
      <c r="K163" s="61" t="n">
        <f aca="false">I163/H163</f>
        <v>0</v>
      </c>
      <c r="L163" s="62"/>
      <c r="M163" s="63" t="n">
        <f aca="false">TRUNC((L163*E163),3)</f>
        <v>0</v>
      </c>
      <c r="N163" s="61" t="n">
        <f aca="false">L163/H163</f>
        <v>0</v>
      </c>
      <c r="O163" s="64" t="n">
        <f aca="false">I163+L163</f>
        <v>0</v>
      </c>
      <c r="P163" s="65" t="n">
        <f aca="false">TRUNC((J163+M163),3)</f>
        <v>0</v>
      </c>
      <c r="Q163" s="66" t="n">
        <f aca="false">K163+N163</f>
        <v>0</v>
      </c>
      <c r="R163" s="42"/>
      <c r="S163" s="1"/>
      <c r="T163" s="1"/>
      <c r="U163" s="1"/>
    </row>
    <row r="164" s="43" customFormat="true" ht="13.8" hidden="false" customHeight="false" outlineLevel="0" collapsed="false">
      <c r="A164" s="49" t="n">
        <v>9</v>
      </c>
      <c r="B164" s="50" t="s">
        <v>332</v>
      </c>
      <c r="C164" s="51"/>
      <c r="D164" s="52"/>
      <c r="E164" s="51"/>
      <c r="F164" s="51"/>
      <c r="G164" s="51"/>
      <c r="H164" s="51"/>
      <c r="I164" s="53"/>
      <c r="J164" s="51"/>
      <c r="K164" s="54"/>
      <c r="L164" s="51"/>
      <c r="M164" s="55" t="n">
        <f aca="false">M165+M169+M171+M177+M180+M188+M200+M211+M219+M228+M252+M256+M261</f>
        <v>0</v>
      </c>
      <c r="N164" s="54"/>
      <c r="O164" s="53"/>
      <c r="P164" s="55" t="n">
        <f aca="false">P165+P169+P171+P177+P180+P188+P200+P211+P219+P228+P252+P256+P261</f>
        <v>0</v>
      </c>
      <c r="Q164" s="54"/>
      <c r="R164" s="42"/>
      <c r="S164" s="1"/>
      <c r="T164" s="1"/>
      <c r="U164" s="1"/>
    </row>
    <row r="165" s="43" customFormat="true" ht="13.8" hidden="false" customHeight="false" outlineLevel="0" collapsed="false">
      <c r="A165" s="49" t="s">
        <v>333</v>
      </c>
      <c r="B165" s="50" t="s">
        <v>169</v>
      </c>
      <c r="C165" s="51"/>
      <c r="D165" s="52"/>
      <c r="E165" s="51"/>
      <c r="F165" s="51"/>
      <c r="G165" s="51"/>
      <c r="H165" s="51"/>
      <c r="I165" s="53"/>
      <c r="J165" s="51"/>
      <c r="K165" s="54"/>
      <c r="L165" s="51"/>
      <c r="M165" s="55" t="n">
        <f aca="false">SUM(M166:M168)</f>
        <v>0</v>
      </c>
      <c r="N165" s="54"/>
      <c r="O165" s="53"/>
      <c r="P165" s="55" t="n">
        <f aca="false">SUM(P166:P168)</f>
        <v>0</v>
      </c>
      <c r="Q165" s="54"/>
      <c r="R165" s="42"/>
      <c r="S165" s="1"/>
      <c r="T165" s="1"/>
      <c r="U165" s="1"/>
    </row>
    <row r="166" s="43" customFormat="true" ht="35.05" hidden="false" customHeight="false" outlineLevel="0" collapsed="false">
      <c r="A166" s="34" t="s">
        <v>334</v>
      </c>
      <c r="B166" s="68" t="s">
        <v>141</v>
      </c>
      <c r="C166" s="58" t="s">
        <v>40</v>
      </c>
      <c r="D166" s="70" t="n">
        <v>62.8</v>
      </c>
      <c r="E166" s="38" t="n">
        <v>801.119904458599</v>
      </c>
      <c r="F166" s="38"/>
      <c r="G166" s="38"/>
      <c r="H166" s="38" t="n">
        <f aca="false">D166+F166-G166</f>
        <v>62.8</v>
      </c>
      <c r="I166" s="59" t="n">
        <v>0</v>
      </c>
      <c r="J166" s="60" t="n">
        <f aca="false">I166*E166</f>
        <v>0</v>
      </c>
      <c r="K166" s="61" t="n">
        <f aca="false">I166/H166</f>
        <v>0</v>
      </c>
      <c r="L166" s="62"/>
      <c r="M166" s="63" t="n">
        <f aca="false">TRUNC((L166*E166),3)</f>
        <v>0</v>
      </c>
      <c r="N166" s="61" t="n">
        <f aca="false">L166/H166</f>
        <v>0</v>
      </c>
      <c r="O166" s="64" t="n">
        <f aca="false">I166+L166</f>
        <v>0</v>
      </c>
      <c r="P166" s="65" t="n">
        <f aca="false">TRUNC((J166+M166),3)</f>
        <v>0</v>
      </c>
      <c r="Q166" s="66" t="n">
        <f aca="false">K166+N166</f>
        <v>0</v>
      </c>
      <c r="R166" s="42"/>
      <c r="S166" s="1"/>
      <c r="T166" s="1"/>
      <c r="U166" s="1"/>
    </row>
    <row r="167" s="43" customFormat="true" ht="23.85" hidden="false" customHeight="false" outlineLevel="0" collapsed="false">
      <c r="A167" s="34" t="s">
        <v>335</v>
      </c>
      <c r="B167" s="68" t="s">
        <v>143</v>
      </c>
      <c r="C167" s="58" t="s">
        <v>144</v>
      </c>
      <c r="D167" s="70" t="n">
        <v>3791</v>
      </c>
      <c r="E167" s="38" t="n">
        <v>15.73</v>
      </c>
      <c r="F167" s="38"/>
      <c r="G167" s="38"/>
      <c r="H167" s="38" t="n">
        <f aca="false">D167+F167-G167</f>
        <v>3791</v>
      </c>
      <c r="I167" s="59" t="n">
        <v>0</v>
      </c>
      <c r="J167" s="60" t="n">
        <f aca="false">I167*E167</f>
        <v>0</v>
      </c>
      <c r="K167" s="61" t="n">
        <f aca="false">I167/H167</f>
        <v>0</v>
      </c>
      <c r="L167" s="62"/>
      <c r="M167" s="63" t="n">
        <f aca="false">TRUNC((L167*E167),3)</f>
        <v>0</v>
      </c>
      <c r="N167" s="61" t="n">
        <f aca="false">L167/H167</f>
        <v>0</v>
      </c>
      <c r="O167" s="64" t="n">
        <f aca="false">I167+L167</f>
        <v>0</v>
      </c>
      <c r="P167" s="65" t="n">
        <f aca="false">TRUNC((J167+M167),3)</f>
        <v>0</v>
      </c>
      <c r="Q167" s="66" t="n">
        <f aca="false">K167+N167</f>
        <v>0</v>
      </c>
      <c r="R167" s="42"/>
      <c r="S167" s="1"/>
      <c r="T167" s="1"/>
      <c r="U167" s="1"/>
    </row>
    <row r="168" s="43" customFormat="true" ht="35.05" hidden="false" customHeight="false" outlineLevel="0" collapsed="false">
      <c r="A168" s="34" t="s">
        <v>336</v>
      </c>
      <c r="B168" s="68" t="s">
        <v>146</v>
      </c>
      <c r="C168" s="58" t="s">
        <v>35</v>
      </c>
      <c r="D168" s="70" t="n">
        <v>657</v>
      </c>
      <c r="E168" s="38" t="n">
        <v>119.66</v>
      </c>
      <c r="F168" s="38"/>
      <c r="G168" s="38"/>
      <c r="H168" s="38" t="n">
        <f aca="false">D168+F168-G168</f>
        <v>657</v>
      </c>
      <c r="I168" s="59" t="n">
        <v>0</v>
      </c>
      <c r="J168" s="60" t="n">
        <f aca="false">I168*E168</f>
        <v>0</v>
      </c>
      <c r="K168" s="61" t="n">
        <f aca="false">I168/H168</f>
        <v>0</v>
      </c>
      <c r="L168" s="62"/>
      <c r="M168" s="63" t="n">
        <f aca="false">TRUNC((L168*E168),3)</f>
        <v>0</v>
      </c>
      <c r="N168" s="61" t="n">
        <f aca="false">L168/H168</f>
        <v>0</v>
      </c>
      <c r="O168" s="64" t="n">
        <f aca="false">I168+L168</f>
        <v>0</v>
      </c>
      <c r="P168" s="65" t="n">
        <f aca="false">TRUNC((J168+M168),3)</f>
        <v>0</v>
      </c>
      <c r="Q168" s="66" t="n">
        <f aca="false">K168+N168</f>
        <v>0</v>
      </c>
      <c r="R168" s="42"/>
      <c r="S168" s="1"/>
      <c r="T168" s="1"/>
      <c r="U168" s="1"/>
    </row>
    <row r="169" s="43" customFormat="true" ht="13.8" hidden="false" customHeight="false" outlineLevel="0" collapsed="false">
      <c r="A169" s="49" t="s">
        <v>337</v>
      </c>
      <c r="B169" s="50" t="s">
        <v>174</v>
      </c>
      <c r="C169" s="51"/>
      <c r="D169" s="52"/>
      <c r="E169" s="51"/>
      <c r="F169" s="51"/>
      <c r="G169" s="51"/>
      <c r="H169" s="51"/>
      <c r="I169" s="53"/>
      <c r="J169" s="51"/>
      <c r="K169" s="54"/>
      <c r="L169" s="51"/>
      <c r="M169" s="55" t="n">
        <f aca="false">SUM(M170)</f>
        <v>0</v>
      </c>
      <c r="N169" s="54"/>
      <c r="O169" s="53"/>
      <c r="P169" s="55" t="n">
        <f aca="false">SUM(P170)</f>
        <v>0</v>
      </c>
      <c r="Q169" s="54"/>
      <c r="R169" s="42"/>
      <c r="S169" s="1"/>
      <c r="T169" s="1"/>
      <c r="U169" s="1"/>
    </row>
    <row r="170" s="43" customFormat="true" ht="46.25" hidden="false" customHeight="false" outlineLevel="0" collapsed="false">
      <c r="A170" s="34" t="s">
        <v>338</v>
      </c>
      <c r="B170" s="68" t="s">
        <v>176</v>
      </c>
      <c r="C170" s="58" t="s">
        <v>35</v>
      </c>
      <c r="D170" s="70" t="n">
        <v>775.88</v>
      </c>
      <c r="E170" s="38" t="n">
        <v>82.6799891735836</v>
      </c>
      <c r="F170" s="38"/>
      <c r="G170" s="38"/>
      <c r="H170" s="38" t="n">
        <f aca="false">D170+F170-G170</f>
        <v>775.88</v>
      </c>
      <c r="I170" s="59" t="n">
        <v>0</v>
      </c>
      <c r="J170" s="60" t="n">
        <f aca="false">I170*E170</f>
        <v>0</v>
      </c>
      <c r="K170" s="61" t="n">
        <f aca="false">I170/H170</f>
        <v>0</v>
      </c>
      <c r="L170" s="62"/>
      <c r="M170" s="63" t="n">
        <f aca="false">TRUNC((L170*E170),3)</f>
        <v>0</v>
      </c>
      <c r="N170" s="61" t="n">
        <f aca="false">L170/H170</f>
        <v>0</v>
      </c>
      <c r="O170" s="64" t="n">
        <f aca="false">I170+L170</f>
        <v>0</v>
      </c>
      <c r="P170" s="65" t="n">
        <f aca="false">TRUNC((J170+M170),3)</f>
        <v>0</v>
      </c>
      <c r="Q170" s="66" t="n">
        <f aca="false">K170+N170</f>
        <v>0</v>
      </c>
      <c r="R170" s="42"/>
      <c r="S170" s="1"/>
      <c r="T170" s="1"/>
      <c r="U170" s="1"/>
    </row>
    <row r="171" s="43" customFormat="true" ht="13.8" hidden="false" customHeight="false" outlineLevel="0" collapsed="false">
      <c r="A171" s="49" t="s">
        <v>339</v>
      </c>
      <c r="B171" s="50" t="s">
        <v>178</v>
      </c>
      <c r="C171" s="51"/>
      <c r="D171" s="52"/>
      <c r="E171" s="51"/>
      <c r="F171" s="51"/>
      <c r="G171" s="51"/>
      <c r="H171" s="51"/>
      <c r="I171" s="53"/>
      <c r="J171" s="51"/>
      <c r="K171" s="54"/>
      <c r="L171" s="51"/>
      <c r="M171" s="55" t="n">
        <f aca="false">SUM(M172:M176)</f>
        <v>0</v>
      </c>
      <c r="N171" s="54"/>
      <c r="O171" s="53"/>
      <c r="P171" s="55" t="n">
        <f aca="false">SUM(P172:P176)</f>
        <v>0</v>
      </c>
      <c r="Q171" s="54"/>
      <c r="R171" s="42"/>
      <c r="S171" s="1"/>
      <c r="T171" s="1"/>
      <c r="U171" s="1"/>
    </row>
    <row r="172" s="43" customFormat="true" ht="23.85" hidden="false" customHeight="false" outlineLevel="0" collapsed="false">
      <c r="A172" s="34" t="s">
        <v>340</v>
      </c>
      <c r="B172" s="68" t="s">
        <v>180</v>
      </c>
      <c r="C172" s="58" t="s">
        <v>144</v>
      </c>
      <c r="D172" s="70" t="n">
        <v>2057.52</v>
      </c>
      <c r="E172" s="38" t="n">
        <v>25.1351092577472</v>
      </c>
      <c r="F172" s="38"/>
      <c r="G172" s="38"/>
      <c r="H172" s="38" t="n">
        <f aca="false">D172+F172-G172</f>
        <v>2057.52</v>
      </c>
      <c r="I172" s="59" t="n">
        <v>0</v>
      </c>
      <c r="J172" s="60" t="n">
        <f aca="false">I172*E172</f>
        <v>0</v>
      </c>
      <c r="K172" s="61" t="n">
        <f aca="false">I172/H172</f>
        <v>0</v>
      </c>
      <c r="L172" s="62"/>
      <c r="M172" s="63" t="n">
        <f aca="false">TRUNC((L172*E172),3)</f>
        <v>0</v>
      </c>
      <c r="N172" s="61" t="n">
        <f aca="false">L172/H172</f>
        <v>0</v>
      </c>
      <c r="O172" s="64" t="n">
        <f aca="false">I172+L172</f>
        <v>0</v>
      </c>
      <c r="P172" s="65" t="n">
        <f aca="false">TRUNC((J172+M172),3)</f>
        <v>0</v>
      </c>
      <c r="Q172" s="66" t="n">
        <f aca="false">K172+N172</f>
        <v>0</v>
      </c>
      <c r="R172" s="42"/>
      <c r="S172" s="1"/>
      <c r="T172" s="1"/>
      <c r="U172" s="1"/>
    </row>
    <row r="173" s="43" customFormat="true" ht="23.85" hidden="false" customHeight="false" outlineLevel="0" collapsed="false">
      <c r="A173" s="34" t="s">
        <v>341</v>
      </c>
      <c r="B173" s="68" t="s">
        <v>182</v>
      </c>
      <c r="C173" s="58" t="s">
        <v>35</v>
      </c>
      <c r="D173" s="70" t="n">
        <v>349.92</v>
      </c>
      <c r="E173" s="38" t="n">
        <v>78.0699874256973</v>
      </c>
      <c r="F173" s="38"/>
      <c r="G173" s="38"/>
      <c r="H173" s="38" t="n">
        <f aca="false">D173+F173-G173</f>
        <v>349.92</v>
      </c>
      <c r="I173" s="59" t="n">
        <v>0</v>
      </c>
      <c r="J173" s="60" t="n">
        <f aca="false">I173*E173</f>
        <v>0</v>
      </c>
      <c r="K173" s="61" t="n">
        <f aca="false">I173/H173</f>
        <v>0</v>
      </c>
      <c r="L173" s="62"/>
      <c r="M173" s="63" t="n">
        <f aca="false">TRUNC((L173*E173),3)</f>
        <v>0</v>
      </c>
      <c r="N173" s="61" t="n">
        <f aca="false">L173/H173</f>
        <v>0</v>
      </c>
      <c r="O173" s="64" t="n">
        <f aca="false">I173+L173</f>
        <v>0</v>
      </c>
      <c r="P173" s="65" t="n">
        <f aca="false">TRUNC((J173+M173),3)</f>
        <v>0</v>
      </c>
      <c r="Q173" s="66" t="n">
        <f aca="false">K173+N173</f>
        <v>0</v>
      </c>
      <c r="R173" s="42"/>
      <c r="S173" s="1"/>
      <c r="T173" s="1"/>
      <c r="U173" s="1"/>
    </row>
    <row r="174" s="43" customFormat="true" ht="13.8" hidden="false" customHeight="false" outlineLevel="0" collapsed="false">
      <c r="A174" s="34" t="s">
        <v>342</v>
      </c>
      <c r="B174" s="68" t="s">
        <v>184</v>
      </c>
      <c r="C174" s="58" t="s">
        <v>56</v>
      </c>
      <c r="D174" s="70" t="n">
        <v>47.3</v>
      </c>
      <c r="E174" s="38" t="n">
        <v>277.679915433404</v>
      </c>
      <c r="F174" s="38"/>
      <c r="G174" s="38"/>
      <c r="H174" s="38" t="n">
        <f aca="false">D174+F174-G174</f>
        <v>47.3</v>
      </c>
      <c r="I174" s="59" t="n">
        <v>0</v>
      </c>
      <c r="J174" s="60" t="n">
        <f aca="false">I174*E174</f>
        <v>0</v>
      </c>
      <c r="K174" s="61" t="n">
        <f aca="false">I174/H174</f>
        <v>0</v>
      </c>
      <c r="L174" s="62"/>
      <c r="M174" s="63" t="n">
        <f aca="false">TRUNC((L174*E174),3)</f>
        <v>0</v>
      </c>
      <c r="N174" s="61" t="n">
        <f aca="false">L174/H174</f>
        <v>0</v>
      </c>
      <c r="O174" s="64" t="n">
        <f aca="false">I174+L174</f>
        <v>0</v>
      </c>
      <c r="P174" s="65" t="n">
        <f aca="false">TRUNC((J174+M174),3)</f>
        <v>0</v>
      </c>
      <c r="Q174" s="66" t="n">
        <f aca="false">K174+N174</f>
        <v>0</v>
      </c>
      <c r="R174" s="42"/>
      <c r="S174" s="1"/>
      <c r="T174" s="1"/>
      <c r="U174" s="1"/>
    </row>
    <row r="175" s="43" customFormat="true" ht="13.8" hidden="false" customHeight="false" outlineLevel="0" collapsed="false">
      <c r="A175" s="34" t="s">
        <v>343</v>
      </c>
      <c r="B175" s="68" t="s">
        <v>186</v>
      </c>
      <c r="C175" s="58" t="s">
        <v>56</v>
      </c>
      <c r="D175" s="70" t="n">
        <v>109.1</v>
      </c>
      <c r="E175" s="38" t="n">
        <v>49.1199816681943</v>
      </c>
      <c r="F175" s="38"/>
      <c r="G175" s="38"/>
      <c r="H175" s="38" t="n">
        <f aca="false">D175+F175-G175</f>
        <v>109.1</v>
      </c>
      <c r="I175" s="59" t="n">
        <v>0</v>
      </c>
      <c r="J175" s="60" t="n">
        <f aca="false">I175*E175</f>
        <v>0</v>
      </c>
      <c r="K175" s="61" t="n">
        <f aca="false">I175/H175</f>
        <v>0</v>
      </c>
      <c r="L175" s="62"/>
      <c r="M175" s="63" t="n">
        <f aca="false">TRUNC((L175*E175),3)</f>
        <v>0</v>
      </c>
      <c r="N175" s="61" t="n">
        <f aca="false">L175/H175</f>
        <v>0</v>
      </c>
      <c r="O175" s="64" t="n">
        <f aca="false">I175+L175</f>
        <v>0</v>
      </c>
      <c r="P175" s="65" t="n">
        <f aca="false">TRUNC((J175+M175),3)</f>
        <v>0</v>
      </c>
      <c r="Q175" s="66" t="n">
        <f aca="false">K175+N175</f>
        <v>0</v>
      </c>
      <c r="R175" s="42"/>
      <c r="S175" s="1"/>
      <c r="T175" s="1"/>
      <c r="U175" s="1"/>
    </row>
    <row r="176" s="43" customFormat="true" ht="46.25" hidden="false" customHeight="false" outlineLevel="0" collapsed="false">
      <c r="A176" s="34" t="s">
        <v>344</v>
      </c>
      <c r="B176" s="68" t="s">
        <v>188</v>
      </c>
      <c r="C176" s="58" t="s">
        <v>56</v>
      </c>
      <c r="D176" s="70" t="n">
        <v>110.3</v>
      </c>
      <c r="E176" s="38" t="n">
        <v>158.629918404352</v>
      </c>
      <c r="F176" s="38"/>
      <c r="G176" s="38"/>
      <c r="H176" s="38" t="n">
        <f aca="false">D176+F176-G176</f>
        <v>110.3</v>
      </c>
      <c r="I176" s="59" t="n">
        <v>0</v>
      </c>
      <c r="J176" s="60" t="n">
        <f aca="false">I176*E176</f>
        <v>0</v>
      </c>
      <c r="K176" s="61" t="n">
        <f aca="false">I176/H176</f>
        <v>0</v>
      </c>
      <c r="L176" s="62"/>
      <c r="M176" s="63" t="n">
        <f aca="false">TRUNC((L176*E176),3)</f>
        <v>0</v>
      </c>
      <c r="N176" s="61" t="n">
        <f aca="false">L176/H176</f>
        <v>0</v>
      </c>
      <c r="O176" s="64" t="n">
        <f aca="false">I176+L176</f>
        <v>0</v>
      </c>
      <c r="P176" s="65" t="n">
        <f aca="false">TRUNC((J176+M176),3)</f>
        <v>0</v>
      </c>
      <c r="Q176" s="66" t="n">
        <f aca="false">K176+N176</f>
        <v>0</v>
      </c>
      <c r="R176" s="42"/>
      <c r="S176" s="1"/>
      <c r="T176" s="1"/>
      <c r="U176" s="1"/>
    </row>
    <row r="177" s="43" customFormat="true" ht="13.8" hidden="false" customHeight="false" outlineLevel="0" collapsed="false">
      <c r="A177" s="49" t="s">
        <v>345</v>
      </c>
      <c r="B177" s="50" t="s">
        <v>207</v>
      </c>
      <c r="C177" s="51"/>
      <c r="D177" s="52"/>
      <c r="E177" s="51"/>
      <c r="F177" s="51"/>
      <c r="G177" s="51"/>
      <c r="H177" s="51"/>
      <c r="I177" s="53"/>
      <c r="J177" s="51"/>
      <c r="K177" s="54"/>
      <c r="L177" s="51"/>
      <c r="M177" s="55" t="n">
        <f aca="false">SUM(M178:M179)</f>
        <v>0</v>
      </c>
      <c r="N177" s="54"/>
      <c r="O177" s="53"/>
      <c r="P177" s="55" t="n">
        <f aca="false">SUM(P178:P179)</f>
        <v>0</v>
      </c>
      <c r="Q177" s="54"/>
      <c r="R177" s="42"/>
      <c r="S177" s="1"/>
      <c r="T177" s="1"/>
      <c r="U177" s="1"/>
    </row>
    <row r="178" s="43" customFormat="true" ht="35.05" hidden="false" customHeight="false" outlineLevel="0" collapsed="false">
      <c r="A178" s="34" t="s">
        <v>346</v>
      </c>
      <c r="B178" s="68" t="s">
        <v>211</v>
      </c>
      <c r="C178" s="58" t="s">
        <v>35</v>
      </c>
      <c r="D178" s="70" t="n">
        <v>250.71</v>
      </c>
      <c r="E178" s="38" t="n">
        <v>181.169997207929</v>
      </c>
      <c r="F178" s="38"/>
      <c r="G178" s="38"/>
      <c r="H178" s="38" t="n">
        <f aca="false">D178+F178-G178</f>
        <v>250.71</v>
      </c>
      <c r="I178" s="59" t="n">
        <v>0</v>
      </c>
      <c r="J178" s="60" t="n">
        <f aca="false">I178*E178</f>
        <v>0</v>
      </c>
      <c r="K178" s="61" t="n">
        <f aca="false">I178/H178</f>
        <v>0</v>
      </c>
      <c r="L178" s="62"/>
      <c r="M178" s="63" t="n">
        <f aca="false">TRUNC((L178*E178),3)</f>
        <v>0</v>
      </c>
      <c r="N178" s="61" t="n">
        <f aca="false">L178/H178</f>
        <v>0</v>
      </c>
      <c r="O178" s="64" t="n">
        <f aca="false">I178+L178</f>
        <v>0</v>
      </c>
      <c r="P178" s="65" t="n">
        <f aca="false">TRUNC((J178+M178),3)</f>
        <v>0</v>
      </c>
      <c r="Q178" s="66" t="n">
        <f aca="false">K178+N178</f>
        <v>0</v>
      </c>
      <c r="R178" s="42"/>
      <c r="S178" s="1"/>
      <c r="T178" s="1"/>
      <c r="U178" s="1"/>
    </row>
    <row r="179" s="43" customFormat="true" ht="13.8" hidden="false" customHeight="false" outlineLevel="0" collapsed="false">
      <c r="A179" s="34" t="s">
        <v>347</v>
      </c>
      <c r="B179" s="68" t="s">
        <v>209</v>
      </c>
      <c r="C179" s="58" t="s">
        <v>35</v>
      </c>
      <c r="D179" s="70" t="n">
        <v>33.45</v>
      </c>
      <c r="E179" s="38" t="n">
        <v>551.049925261584</v>
      </c>
      <c r="F179" s="38"/>
      <c r="G179" s="38"/>
      <c r="H179" s="38" t="n">
        <f aca="false">D179+F179-G179</f>
        <v>33.45</v>
      </c>
      <c r="I179" s="59" t="n">
        <v>0</v>
      </c>
      <c r="J179" s="60" t="n">
        <f aca="false">I179*E179</f>
        <v>0</v>
      </c>
      <c r="K179" s="61" t="n">
        <f aca="false">I179/H179</f>
        <v>0</v>
      </c>
      <c r="L179" s="62"/>
      <c r="M179" s="63" t="n">
        <f aca="false">TRUNC((L179*E179),3)</f>
        <v>0</v>
      </c>
      <c r="N179" s="61" t="n">
        <f aca="false">L179/H179</f>
        <v>0</v>
      </c>
      <c r="O179" s="64" t="n">
        <f aca="false">I179+L179</f>
        <v>0</v>
      </c>
      <c r="P179" s="65" t="n">
        <f aca="false">TRUNC((J179+M179),3)</f>
        <v>0</v>
      </c>
      <c r="Q179" s="66" t="n">
        <f aca="false">K179+N179</f>
        <v>0</v>
      </c>
      <c r="R179" s="42"/>
      <c r="S179" s="1"/>
      <c r="T179" s="1"/>
      <c r="U179" s="1"/>
    </row>
    <row r="180" s="43" customFormat="true" ht="13.8" hidden="false" customHeight="false" outlineLevel="0" collapsed="false">
      <c r="A180" s="49" t="s">
        <v>348</v>
      </c>
      <c r="B180" s="50" t="s">
        <v>190</v>
      </c>
      <c r="C180" s="51"/>
      <c r="D180" s="52"/>
      <c r="E180" s="51"/>
      <c r="F180" s="51"/>
      <c r="G180" s="51"/>
      <c r="H180" s="51"/>
      <c r="I180" s="53"/>
      <c r="J180" s="51"/>
      <c r="K180" s="54"/>
      <c r="L180" s="51"/>
      <c r="M180" s="55" t="n">
        <f aca="false">SUM(M181:M187)</f>
        <v>0</v>
      </c>
      <c r="N180" s="54"/>
      <c r="O180" s="53"/>
      <c r="P180" s="55" t="n">
        <f aca="false">SUM(P181:P187)</f>
        <v>0</v>
      </c>
      <c r="Q180" s="54"/>
      <c r="R180" s="42"/>
      <c r="S180" s="1"/>
      <c r="T180" s="1"/>
      <c r="U180" s="1"/>
    </row>
    <row r="181" s="43" customFormat="true" ht="13.8" hidden="false" customHeight="false" outlineLevel="0" collapsed="false">
      <c r="A181" s="34" t="s">
        <v>349</v>
      </c>
      <c r="B181" s="68" t="s">
        <v>192</v>
      </c>
      <c r="C181" s="58" t="s">
        <v>193</v>
      </c>
      <c r="D181" s="70" t="n">
        <v>100</v>
      </c>
      <c r="E181" s="38" t="n">
        <v>123.27</v>
      </c>
      <c r="F181" s="38"/>
      <c r="G181" s="38"/>
      <c r="H181" s="38" t="n">
        <f aca="false">D181+F181-G181</f>
        <v>100</v>
      </c>
      <c r="I181" s="59" t="n">
        <v>0</v>
      </c>
      <c r="J181" s="60" t="n">
        <f aca="false">I181*E181</f>
        <v>0</v>
      </c>
      <c r="K181" s="61" t="n">
        <f aca="false">I181/H181</f>
        <v>0</v>
      </c>
      <c r="L181" s="62"/>
      <c r="M181" s="63" t="n">
        <f aca="false">TRUNC((L181*E181),3)</f>
        <v>0</v>
      </c>
      <c r="N181" s="61" t="n">
        <f aca="false">L181/H181</f>
        <v>0</v>
      </c>
      <c r="O181" s="64" t="n">
        <f aca="false">I181+L181</f>
        <v>0</v>
      </c>
      <c r="P181" s="65" t="n">
        <f aca="false">TRUNC((J181+M181),3)</f>
        <v>0</v>
      </c>
      <c r="Q181" s="66" t="n">
        <f aca="false">K181+N181</f>
        <v>0</v>
      </c>
      <c r="R181" s="42"/>
      <c r="S181" s="1"/>
      <c r="T181" s="1"/>
      <c r="U181" s="1"/>
    </row>
    <row r="182" s="43" customFormat="true" ht="13.8" hidden="false" customHeight="false" outlineLevel="0" collapsed="false">
      <c r="A182" s="34" t="s">
        <v>350</v>
      </c>
      <c r="B182" s="68" t="s">
        <v>195</v>
      </c>
      <c r="C182" s="58" t="s">
        <v>193</v>
      </c>
      <c r="D182" s="70" t="n">
        <v>79</v>
      </c>
      <c r="E182" s="38" t="n">
        <v>272.25</v>
      </c>
      <c r="F182" s="38"/>
      <c r="G182" s="38"/>
      <c r="H182" s="38" t="n">
        <f aca="false">D182+F182-G182</f>
        <v>79</v>
      </c>
      <c r="I182" s="59" t="n">
        <v>0</v>
      </c>
      <c r="J182" s="60" t="n">
        <f aca="false">I182*E182</f>
        <v>0</v>
      </c>
      <c r="K182" s="61" t="n">
        <f aca="false">I182/H182</f>
        <v>0</v>
      </c>
      <c r="L182" s="62"/>
      <c r="M182" s="63" t="n">
        <f aca="false">TRUNC((L182*E182),3)</f>
        <v>0</v>
      </c>
      <c r="N182" s="61" t="n">
        <f aca="false">L182/H182</f>
        <v>0</v>
      </c>
      <c r="O182" s="64" t="n">
        <f aca="false">I182+L182</f>
        <v>0</v>
      </c>
      <c r="P182" s="65" t="n">
        <f aca="false">TRUNC((J182+M182),3)</f>
        <v>0</v>
      </c>
      <c r="Q182" s="66" t="n">
        <f aca="false">K182+N182</f>
        <v>0</v>
      </c>
      <c r="R182" s="42"/>
      <c r="S182" s="1"/>
      <c r="T182" s="1"/>
      <c r="U182" s="1"/>
    </row>
    <row r="183" s="43" customFormat="true" ht="13.8" hidden="false" customHeight="false" outlineLevel="0" collapsed="false">
      <c r="A183" s="34" t="s">
        <v>351</v>
      </c>
      <c r="B183" s="68" t="s">
        <v>197</v>
      </c>
      <c r="C183" s="58" t="s">
        <v>193</v>
      </c>
      <c r="D183" s="70" t="n">
        <v>79</v>
      </c>
      <c r="E183" s="38" t="n">
        <v>162.55</v>
      </c>
      <c r="F183" s="38"/>
      <c r="G183" s="38"/>
      <c r="H183" s="38" t="n">
        <f aca="false">D183+F183-G183</f>
        <v>79</v>
      </c>
      <c r="I183" s="59" t="n">
        <v>0</v>
      </c>
      <c r="J183" s="60" t="n">
        <f aca="false">I183*E183</f>
        <v>0</v>
      </c>
      <c r="K183" s="61" t="n">
        <f aca="false">I183/H183</f>
        <v>0</v>
      </c>
      <c r="L183" s="62"/>
      <c r="M183" s="63" t="n">
        <f aca="false">TRUNC((L183*E183),3)</f>
        <v>0</v>
      </c>
      <c r="N183" s="61" t="n">
        <f aca="false">L183/H183</f>
        <v>0</v>
      </c>
      <c r="O183" s="64" t="n">
        <f aca="false">I183+L183</f>
        <v>0</v>
      </c>
      <c r="P183" s="65" t="n">
        <f aca="false">TRUNC((J183+M183),3)</f>
        <v>0</v>
      </c>
      <c r="Q183" s="66" t="n">
        <f aca="false">K183+N183</f>
        <v>0</v>
      </c>
      <c r="R183" s="42"/>
      <c r="S183" s="1"/>
      <c r="T183" s="1"/>
      <c r="U183" s="1"/>
    </row>
    <row r="184" s="43" customFormat="true" ht="23.85" hidden="false" customHeight="false" outlineLevel="0" collapsed="false">
      <c r="A184" s="34" t="s">
        <v>352</v>
      </c>
      <c r="B184" s="68" t="s">
        <v>199</v>
      </c>
      <c r="C184" s="58" t="s">
        <v>193</v>
      </c>
      <c r="D184" s="70" t="n">
        <v>102</v>
      </c>
      <c r="E184" s="38" t="n">
        <v>119.36</v>
      </c>
      <c r="F184" s="38"/>
      <c r="G184" s="38"/>
      <c r="H184" s="38" t="n">
        <f aca="false">D184+F184-G184</f>
        <v>102</v>
      </c>
      <c r="I184" s="59" t="n">
        <v>0</v>
      </c>
      <c r="J184" s="60" t="n">
        <f aca="false">I184*E184</f>
        <v>0</v>
      </c>
      <c r="K184" s="61" t="n">
        <f aca="false">I184/H184</f>
        <v>0</v>
      </c>
      <c r="L184" s="62"/>
      <c r="M184" s="63" t="n">
        <f aca="false">TRUNC((L184*E184),3)</f>
        <v>0</v>
      </c>
      <c r="N184" s="61" t="n">
        <f aca="false">L184/H184</f>
        <v>0</v>
      </c>
      <c r="O184" s="64" t="n">
        <f aca="false">I184+L184</f>
        <v>0</v>
      </c>
      <c r="P184" s="65" t="n">
        <f aca="false">TRUNC((J184+M184),3)</f>
        <v>0</v>
      </c>
      <c r="Q184" s="66" t="n">
        <f aca="false">K184+N184</f>
        <v>0</v>
      </c>
      <c r="R184" s="42"/>
      <c r="S184" s="1"/>
      <c r="T184" s="1"/>
      <c r="U184" s="1"/>
    </row>
    <row r="185" s="43" customFormat="true" ht="23.85" hidden="false" customHeight="false" outlineLevel="0" collapsed="false">
      <c r="A185" s="34" t="s">
        <v>353</v>
      </c>
      <c r="B185" s="68" t="s">
        <v>201</v>
      </c>
      <c r="C185" s="58" t="s">
        <v>193</v>
      </c>
      <c r="D185" s="70" t="n">
        <v>18</v>
      </c>
      <c r="E185" s="38" t="n">
        <v>109.55</v>
      </c>
      <c r="F185" s="38"/>
      <c r="G185" s="38"/>
      <c r="H185" s="38" t="n">
        <f aca="false">D185+F185-G185</f>
        <v>18</v>
      </c>
      <c r="I185" s="59" t="n">
        <v>0</v>
      </c>
      <c r="J185" s="60" t="n">
        <f aca="false">I185*E185</f>
        <v>0</v>
      </c>
      <c r="K185" s="61" t="n">
        <f aca="false">I185/H185</f>
        <v>0</v>
      </c>
      <c r="L185" s="62"/>
      <c r="M185" s="63" t="n">
        <f aca="false">TRUNC((L185*E185),3)</f>
        <v>0</v>
      </c>
      <c r="N185" s="61" t="n">
        <f aca="false">L185/H185</f>
        <v>0</v>
      </c>
      <c r="O185" s="64" t="n">
        <f aca="false">I185+L185</f>
        <v>0</v>
      </c>
      <c r="P185" s="65" t="n">
        <f aca="false">TRUNC((J185+M185),3)</f>
        <v>0</v>
      </c>
      <c r="Q185" s="66" t="n">
        <f aca="false">K185+N185</f>
        <v>0</v>
      </c>
      <c r="R185" s="42"/>
      <c r="S185" s="1"/>
      <c r="T185" s="1"/>
      <c r="U185" s="1"/>
    </row>
    <row r="186" s="43" customFormat="true" ht="46.25" hidden="false" customHeight="false" outlineLevel="0" collapsed="false">
      <c r="A186" s="34" t="s">
        <v>354</v>
      </c>
      <c r="B186" s="68" t="s">
        <v>203</v>
      </c>
      <c r="C186" s="58" t="s">
        <v>59</v>
      </c>
      <c r="D186" s="70" t="n">
        <v>16</v>
      </c>
      <c r="E186" s="38" t="n">
        <v>708.76</v>
      </c>
      <c r="F186" s="38"/>
      <c r="G186" s="38"/>
      <c r="H186" s="38" t="n">
        <f aca="false">D186+F186-G186</f>
        <v>16</v>
      </c>
      <c r="I186" s="59" t="n">
        <v>0</v>
      </c>
      <c r="J186" s="60" t="n">
        <f aca="false">I186*E186</f>
        <v>0</v>
      </c>
      <c r="K186" s="61" t="n">
        <f aca="false">I186/H186</f>
        <v>0</v>
      </c>
      <c r="L186" s="62"/>
      <c r="M186" s="63" t="n">
        <f aca="false">TRUNC((L186*E186),3)</f>
        <v>0</v>
      </c>
      <c r="N186" s="61" t="n">
        <f aca="false">L186/H186</f>
        <v>0</v>
      </c>
      <c r="O186" s="64" t="n">
        <f aca="false">I186+L186</f>
        <v>0</v>
      </c>
      <c r="P186" s="65" t="n">
        <f aca="false">TRUNC((J186+M186),3)</f>
        <v>0</v>
      </c>
      <c r="Q186" s="66" t="n">
        <f aca="false">K186+N186</f>
        <v>0</v>
      </c>
      <c r="R186" s="42"/>
      <c r="S186" s="1"/>
      <c r="T186" s="1"/>
      <c r="U186" s="1"/>
    </row>
    <row r="187" s="43" customFormat="true" ht="46.25" hidden="false" customHeight="false" outlineLevel="0" collapsed="false">
      <c r="A187" s="34" t="s">
        <v>355</v>
      </c>
      <c r="B187" s="68" t="s">
        <v>205</v>
      </c>
      <c r="C187" s="58" t="s">
        <v>59</v>
      </c>
      <c r="D187" s="70" t="n">
        <v>1</v>
      </c>
      <c r="E187" s="38" t="n">
        <v>760.63</v>
      </c>
      <c r="F187" s="38"/>
      <c r="G187" s="38"/>
      <c r="H187" s="38" t="n">
        <f aca="false">D187+F187-G187</f>
        <v>1</v>
      </c>
      <c r="I187" s="59" t="n">
        <v>0</v>
      </c>
      <c r="J187" s="60" t="n">
        <f aca="false">I187*E187</f>
        <v>0</v>
      </c>
      <c r="K187" s="61" t="n">
        <f aca="false">I187/H187</f>
        <v>0</v>
      </c>
      <c r="L187" s="62"/>
      <c r="M187" s="63" t="n">
        <f aca="false">TRUNC((L187*E187),3)</f>
        <v>0</v>
      </c>
      <c r="N187" s="61" t="n">
        <f aca="false">L187/H187</f>
        <v>0</v>
      </c>
      <c r="O187" s="64" t="n">
        <f aca="false">I187+L187</f>
        <v>0</v>
      </c>
      <c r="P187" s="65" t="n">
        <f aca="false">TRUNC((J187+M187),3)</f>
        <v>0</v>
      </c>
      <c r="Q187" s="66" t="n">
        <f aca="false">K187+N187</f>
        <v>0</v>
      </c>
      <c r="R187" s="42"/>
      <c r="S187" s="1"/>
      <c r="T187" s="1"/>
      <c r="U187" s="1"/>
    </row>
    <row r="188" s="43" customFormat="true" ht="13.8" hidden="false" customHeight="false" outlineLevel="0" collapsed="false">
      <c r="A188" s="49" t="s">
        <v>356</v>
      </c>
      <c r="B188" s="50" t="s">
        <v>213</v>
      </c>
      <c r="C188" s="51"/>
      <c r="D188" s="52"/>
      <c r="E188" s="51"/>
      <c r="F188" s="51"/>
      <c r="G188" s="51"/>
      <c r="H188" s="51"/>
      <c r="I188" s="53"/>
      <c r="J188" s="51"/>
      <c r="K188" s="54"/>
      <c r="L188" s="51"/>
      <c r="M188" s="55" t="n">
        <f aca="false">SUM(M189:M199)</f>
        <v>0</v>
      </c>
      <c r="N188" s="54"/>
      <c r="O188" s="53"/>
      <c r="P188" s="55" t="n">
        <f aca="false">SUM(P189:P199)</f>
        <v>0</v>
      </c>
      <c r="Q188" s="54"/>
      <c r="R188" s="42"/>
      <c r="S188" s="1"/>
      <c r="T188" s="1"/>
      <c r="U188" s="1"/>
    </row>
    <row r="189" s="43" customFormat="true" ht="23.85" hidden="false" customHeight="false" outlineLevel="0" collapsed="false">
      <c r="A189" s="34" t="s">
        <v>357</v>
      </c>
      <c r="B189" s="72" t="s">
        <v>215</v>
      </c>
      <c r="C189" s="58" t="s">
        <v>59</v>
      </c>
      <c r="D189" s="58" t="n">
        <v>3</v>
      </c>
      <c r="E189" s="38" t="n">
        <v>624.58</v>
      </c>
      <c r="F189" s="38"/>
      <c r="G189" s="38"/>
      <c r="H189" s="38" t="n">
        <f aca="false">D189+F189-G189</f>
        <v>3</v>
      </c>
      <c r="I189" s="59" t="n">
        <v>0</v>
      </c>
      <c r="J189" s="60" t="n">
        <f aca="false">I189*E189</f>
        <v>0</v>
      </c>
      <c r="K189" s="61" t="n">
        <f aca="false">I189/H189</f>
        <v>0</v>
      </c>
      <c r="L189" s="62"/>
      <c r="M189" s="63" t="n">
        <f aca="false">TRUNC((L189*E189),3)</f>
        <v>0</v>
      </c>
      <c r="N189" s="61" t="n">
        <f aca="false">L189/H189</f>
        <v>0</v>
      </c>
      <c r="O189" s="64" t="n">
        <f aca="false">I189+L189</f>
        <v>0</v>
      </c>
      <c r="P189" s="65" t="n">
        <f aca="false">TRUNC((J189+M189),3)</f>
        <v>0</v>
      </c>
      <c r="Q189" s="66" t="n">
        <f aca="false">K189+N189</f>
        <v>0</v>
      </c>
      <c r="R189" s="42"/>
      <c r="S189" s="1"/>
      <c r="T189" s="1"/>
      <c r="U189" s="1"/>
    </row>
    <row r="190" s="43" customFormat="true" ht="46.25" hidden="false" customHeight="false" outlineLevel="0" collapsed="false">
      <c r="A190" s="34" t="s">
        <v>358</v>
      </c>
      <c r="B190" s="72" t="s">
        <v>217</v>
      </c>
      <c r="C190" s="58" t="s">
        <v>59</v>
      </c>
      <c r="D190" s="58" t="n">
        <v>2</v>
      </c>
      <c r="E190" s="38" t="n">
        <v>287.71</v>
      </c>
      <c r="F190" s="38"/>
      <c r="G190" s="38"/>
      <c r="H190" s="38" t="n">
        <f aca="false">D190+F190-G190</f>
        <v>2</v>
      </c>
      <c r="I190" s="59" t="n">
        <v>0</v>
      </c>
      <c r="J190" s="60" t="n">
        <f aca="false">I190*E190</f>
        <v>0</v>
      </c>
      <c r="K190" s="61" t="n">
        <f aca="false">I190/H190</f>
        <v>0</v>
      </c>
      <c r="L190" s="62"/>
      <c r="M190" s="63" t="n">
        <f aca="false">TRUNC((L190*E190),3)</f>
        <v>0</v>
      </c>
      <c r="N190" s="61" t="n">
        <f aca="false">L190/H190</f>
        <v>0</v>
      </c>
      <c r="O190" s="64" t="n">
        <f aca="false">I190+L190</f>
        <v>0</v>
      </c>
      <c r="P190" s="65" t="n">
        <f aca="false">TRUNC((J190+M190),3)</f>
        <v>0</v>
      </c>
      <c r="Q190" s="66" t="n">
        <f aca="false">K190+N190</f>
        <v>0</v>
      </c>
      <c r="R190" s="42"/>
      <c r="S190" s="1"/>
      <c r="T190" s="1"/>
      <c r="U190" s="1"/>
    </row>
    <row r="191" s="43" customFormat="true" ht="13.8" hidden="false" customHeight="false" outlineLevel="0" collapsed="false">
      <c r="A191" s="34" t="s">
        <v>359</v>
      </c>
      <c r="B191" s="75" t="s">
        <v>219</v>
      </c>
      <c r="C191" s="58" t="s">
        <v>59</v>
      </c>
      <c r="D191" s="58" t="n">
        <v>78</v>
      </c>
      <c r="E191" s="38" t="n">
        <v>267.91</v>
      </c>
      <c r="F191" s="38"/>
      <c r="G191" s="38"/>
      <c r="H191" s="38" t="n">
        <f aca="false">D191+F191-G191</f>
        <v>78</v>
      </c>
      <c r="I191" s="59" t="n">
        <v>0</v>
      </c>
      <c r="J191" s="60" t="n">
        <f aca="false">I191*E191</f>
        <v>0</v>
      </c>
      <c r="K191" s="61" t="n">
        <f aca="false">I191/H191</f>
        <v>0</v>
      </c>
      <c r="L191" s="62"/>
      <c r="M191" s="63" t="n">
        <f aca="false">TRUNC((L191*E191),3)</f>
        <v>0</v>
      </c>
      <c r="N191" s="61" t="n">
        <f aca="false">L191/H191</f>
        <v>0</v>
      </c>
      <c r="O191" s="64" t="n">
        <f aca="false">I191+L191</f>
        <v>0</v>
      </c>
      <c r="P191" s="65" t="n">
        <f aca="false">TRUNC((J191+M191),3)</f>
        <v>0</v>
      </c>
      <c r="Q191" s="66" t="n">
        <f aca="false">K191+N191</f>
        <v>0</v>
      </c>
      <c r="R191" s="42"/>
      <c r="S191" s="1"/>
      <c r="T191" s="1"/>
      <c r="U191" s="1"/>
    </row>
    <row r="192" s="43" customFormat="true" ht="35.05" hidden="false" customHeight="false" outlineLevel="0" collapsed="false">
      <c r="A192" s="34" t="s">
        <v>360</v>
      </c>
      <c r="B192" s="72" t="s">
        <v>221</v>
      </c>
      <c r="C192" s="58" t="s">
        <v>59</v>
      </c>
      <c r="D192" s="58" t="n">
        <v>16</v>
      </c>
      <c r="E192" s="38" t="n">
        <v>273.23</v>
      </c>
      <c r="F192" s="38"/>
      <c r="G192" s="38"/>
      <c r="H192" s="38" t="n">
        <f aca="false">D192+F192-G192</f>
        <v>16</v>
      </c>
      <c r="I192" s="59" t="n">
        <v>0</v>
      </c>
      <c r="J192" s="60" t="n">
        <f aca="false">I192*E192</f>
        <v>0</v>
      </c>
      <c r="K192" s="61" t="n">
        <f aca="false">I192/H192</f>
        <v>0</v>
      </c>
      <c r="L192" s="62"/>
      <c r="M192" s="63" t="n">
        <f aca="false">TRUNC((L192*E192),3)</f>
        <v>0</v>
      </c>
      <c r="N192" s="61" t="n">
        <f aca="false">L192/H192</f>
        <v>0</v>
      </c>
      <c r="O192" s="64" t="n">
        <f aca="false">I192+L192</f>
        <v>0</v>
      </c>
      <c r="P192" s="65" t="n">
        <f aca="false">TRUNC((J192+M192),3)</f>
        <v>0</v>
      </c>
      <c r="Q192" s="66" t="n">
        <f aca="false">K192+N192</f>
        <v>0</v>
      </c>
      <c r="R192" s="42"/>
      <c r="S192" s="1"/>
      <c r="T192" s="1"/>
      <c r="U192" s="1"/>
    </row>
    <row r="193" s="43" customFormat="true" ht="46.25" hidden="false" customHeight="false" outlineLevel="0" collapsed="false">
      <c r="A193" s="34" t="s">
        <v>361</v>
      </c>
      <c r="B193" s="72" t="s">
        <v>217</v>
      </c>
      <c r="C193" s="58" t="s">
        <v>59</v>
      </c>
      <c r="D193" s="58" t="n">
        <v>5</v>
      </c>
      <c r="E193" s="38" t="n">
        <v>287.71</v>
      </c>
      <c r="F193" s="38"/>
      <c r="G193" s="38"/>
      <c r="H193" s="38" t="n">
        <f aca="false">D193+F193-G193</f>
        <v>5</v>
      </c>
      <c r="I193" s="59" t="n">
        <v>0</v>
      </c>
      <c r="J193" s="60" t="n">
        <f aca="false">I193*E193</f>
        <v>0</v>
      </c>
      <c r="K193" s="61" t="n">
        <f aca="false">I193/H193</f>
        <v>0</v>
      </c>
      <c r="L193" s="62"/>
      <c r="M193" s="63" t="n">
        <f aca="false">TRUNC((L193*E193),3)</f>
        <v>0</v>
      </c>
      <c r="N193" s="61" t="n">
        <f aca="false">L193/H193</f>
        <v>0</v>
      </c>
      <c r="O193" s="64" t="n">
        <f aca="false">I193+L193</f>
        <v>0</v>
      </c>
      <c r="P193" s="65" t="n">
        <f aca="false">TRUNC((J193+M193),3)</f>
        <v>0</v>
      </c>
      <c r="Q193" s="66" t="n">
        <f aca="false">K193+N193</f>
        <v>0</v>
      </c>
      <c r="R193" s="42"/>
      <c r="S193" s="1"/>
      <c r="T193" s="1"/>
      <c r="U193" s="1"/>
    </row>
    <row r="194" s="43" customFormat="true" ht="35.05" hidden="false" customHeight="false" outlineLevel="0" collapsed="false">
      <c r="A194" s="34" t="s">
        <v>362</v>
      </c>
      <c r="B194" s="72" t="s">
        <v>219</v>
      </c>
      <c r="C194" s="58" t="s">
        <v>59</v>
      </c>
      <c r="D194" s="58" t="n">
        <v>37</v>
      </c>
      <c r="E194" s="38" t="n">
        <v>267.91</v>
      </c>
      <c r="F194" s="38"/>
      <c r="G194" s="38"/>
      <c r="H194" s="38" t="n">
        <f aca="false">D194+F194-G194</f>
        <v>37</v>
      </c>
      <c r="I194" s="59" t="n">
        <v>0</v>
      </c>
      <c r="J194" s="60" t="n">
        <f aca="false">I194*E194</f>
        <v>0</v>
      </c>
      <c r="K194" s="61" t="n">
        <f aca="false">I194/H194</f>
        <v>0</v>
      </c>
      <c r="L194" s="62"/>
      <c r="M194" s="63" t="n">
        <f aca="false">TRUNC((L194*E194),3)</f>
        <v>0</v>
      </c>
      <c r="N194" s="61" t="n">
        <f aca="false">L194/H194</f>
        <v>0</v>
      </c>
      <c r="O194" s="64" t="n">
        <f aca="false">I194+L194</f>
        <v>0</v>
      </c>
      <c r="P194" s="65" t="n">
        <f aca="false">TRUNC((J194+M194),3)</f>
        <v>0</v>
      </c>
      <c r="Q194" s="66" t="n">
        <f aca="false">K194+N194</f>
        <v>0</v>
      </c>
      <c r="R194" s="42"/>
      <c r="S194" s="1"/>
      <c r="T194" s="1"/>
      <c r="U194" s="1"/>
    </row>
    <row r="195" s="43" customFormat="true" ht="35.05" hidden="false" customHeight="false" outlineLevel="0" collapsed="false">
      <c r="A195" s="34" t="s">
        <v>363</v>
      </c>
      <c r="B195" s="72" t="s">
        <v>221</v>
      </c>
      <c r="C195" s="58" t="s">
        <v>59</v>
      </c>
      <c r="D195" s="58" t="n">
        <v>28</v>
      </c>
      <c r="E195" s="38" t="n">
        <v>273.23</v>
      </c>
      <c r="F195" s="38"/>
      <c r="G195" s="38"/>
      <c r="H195" s="38" t="n">
        <f aca="false">D195+F195-G195</f>
        <v>28</v>
      </c>
      <c r="I195" s="59" t="n">
        <v>0</v>
      </c>
      <c r="J195" s="60" t="n">
        <f aca="false">I195*E195</f>
        <v>0</v>
      </c>
      <c r="K195" s="61" t="n">
        <f aca="false">I195/H195</f>
        <v>0</v>
      </c>
      <c r="L195" s="62"/>
      <c r="M195" s="63" t="n">
        <f aca="false">TRUNC((L195*E195),3)</f>
        <v>0</v>
      </c>
      <c r="N195" s="61" t="n">
        <f aca="false">L195/H195</f>
        <v>0</v>
      </c>
      <c r="O195" s="64" t="n">
        <f aca="false">I195+L195</f>
        <v>0</v>
      </c>
      <c r="P195" s="65" t="n">
        <f aca="false">TRUNC((J195+M195),3)</f>
        <v>0</v>
      </c>
      <c r="Q195" s="66" t="n">
        <f aca="false">K195+N195</f>
        <v>0</v>
      </c>
      <c r="R195" s="42"/>
      <c r="S195" s="1"/>
      <c r="T195" s="1"/>
      <c r="U195" s="1"/>
    </row>
    <row r="196" s="43" customFormat="true" ht="35.05" hidden="false" customHeight="false" outlineLevel="0" collapsed="false">
      <c r="A196" s="34" t="s">
        <v>364</v>
      </c>
      <c r="B196" s="72" t="s">
        <v>221</v>
      </c>
      <c r="C196" s="58" t="s">
        <v>59</v>
      </c>
      <c r="D196" s="58" t="n">
        <v>1</v>
      </c>
      <c r="E196" s="38" t="n">
        <v>273.23</v>
      </c>
      <c r="F196" s="38"/>
      <c r="G196" s="38"/>
      <c r="H196" s="38" t="n">
        <f aca="false">D196+F196-G196</f>
        <v>1</v>
      </c>
      <c r="I196" s="59" t="n">
        <v>0</v>
      </c>
      <c r="J196" s="60" t="n">
        <f aca="false">I196*E196</f>
        <v>0</v>
      </c>
      <c r="K196" s="61" t="n">
        <f aca="false">I196/H196</f>
        <v>0</v>
      </c>
      <c r="L196" s="62"/>
      <c r="M196" s="63" t="n">
        <f aca="false">TRUNC((L196*E196),3)</f>
        <v>0</v>
      </c>
      <c r="N196" s="61" t="n">
        <f aca="false">L196/H196</f>
        <v>0</v>
      </c>
      <c r="O196" s="64" t="n">
        <f aca="false">I196+L196</f>
        <v>0</v>
      </c>
      <c r="P196" s="65" t="n">
        <f aca="false">TRUNC((J196+M196),3)</f>
        <v>0</v>
      </c>
      <c r="Q196" s="66" t="n">
        <f aca="false">K196+N196</f>
        <v>0</v>
      </c>
      <c r="R196" s="42"/>
      <c r="S196" s="1"/>
      <c r="T196" s="1"/>
      <c r="U196" s="1"/>
    </row>
    <row r="197" s="43" customFormat="true" ht="35.05" hidden="false" customHeight="false" outlineLevel="0" collapsed="false">
      <c r="A197" s="34" t="s">
        <v>365</v>
      </c>
      <c r="B197" s="72" t="s">
        <v>366</v>
      </c>
      <c r="C197" s="58" t="s">
        <v>59</v>
      </c>
      <c r="D197" s="58" t="n">
        <v>1</v>
      </c>
      <c r="E197" s="38" t="n">
        <v>242.53</v>
      </c>
      <c r="F197" s="38"/>
      <c r="G197" s="38"/>
      <c r="H197" s="38" t="n">
        <f aca="false">D197+F197-G197</f>
        <v>1</v>
      </c>
      <c r="I197" s="59" t="n">
        <v>0</v>
      </c>
      <c r="J197" s="60" t="n">
        <f aca="false">I197*E197</f>
        <v>0</v>
      </c>
      <c r="K197" s="61" t="n">
        <f aca="false">I197/H197</f>
        <v>0</v>
      </c>
      <c r="L197" s="62"/>
      <c r="M197" s="63" t="n">
        <f aca="false">TRUNC((L197*E197),3)</f>
        <v>0</v>
      </c>
      <c r="N197" s="61" t="n">
        <f aca="false">L197/H197</f>
        <v>0</v>
      </c>
      <c r="O197" s="64" t="n">
        <f aca="false">I197+L197</f>
        <v>0</v>
      </c>
      <c r="P197" s="65" t="n">
        <f aca="false">TRUNC((J197+M197),3)</f>
        <v>0</v>
      </c>
      <c r="Q197" s="66" t="n">
        <f aca="false">K197+N197</f>
        <v>0</v>
      </c>
      <c r="R197" s="42"/>
      <c r="S197" s="1"/>
      <c r="T197" s="1"/>
      <c r="U197" s="1"/>
    </row>
    <row r="198" s="43" customFormat="true" ht="35.05" hidden="false" customHeight="false" outlineLevel="0" collapsed="false">
      <c r="A198" s="34" t="s">
        <v>367</v>
      </c>
      <c r="B198" s="72" t="s">
        <v>219</v>
      </c>
      <c r="C198" s="58" t="s">
        <v>59</v>
      </c>
      <c r="D198" s="58" t="n">
        <v>35</v>
      </c>
      <c r="E198" s="38" t="n">
        <v>267.91</v>
      </c>
      <c r="F198" s="38"/>
      <c r="G198" s="38"/>
      <c r="H198" s="38" t="n">
        <f aca="false">D198+F198-G198</f>
        <v>35</v>
      </c>
      <c r="I198" s="59" t="n">
        <v>0</v>
      </c>
      <c r="J198" s="60" t="n">
        <f aca="false">I198*E198</f>
        <v>0</v>
      </c>
      <c r="K198" s="61" t="n">
        <f aca="false">I198/H198</f>
        <v>0</v>
      </c>
      <c r="L198" s="62"/>
      <c r="M198" s="63" t="n">
        <f aca="false">TRUNC((L198*E198),3)</f>
        <v>0</v>
      </c>
      <c r="N198" s="61" t="n">
        <f aca="false">L198/H198</f>
        <v>0</v>
      </c>
      <c r="O198" s="64" t="n">
        <f aca="false">I198+L198</f>
        <v>0</v>
      </c>
      <c r="P198" s="65" t="n">
        <f aca="false">TRUNC((J198+M198),3)</f>
        <v>0</v>
      </c>
      <c r="Q198" s="66" t="n">
        <f aca="false">K198+N198</f>
        <v>0</v>
      </c>
      <c r="R198" s="42"/>
      <c r="S198" s="1"/>
      <c r="T198" s="1"/>
      <c r="U198" s="1"/>
    </row>
    <row r="199" s="43" customFormat="true" ht="35.05" hidden="false" customHeight="false" outlineLevel="0" collapsed="false">
      <c r="A199" s="34" t="s">
        <v>368</v>
      </c>
      <c r="B199" s="72" t="s">
        <v>221</v>
      </c>
      <c r="C199" s="58" t="s">
        <v>59</v>
      </c>
      <c r="D199" s="58" t="n">
        <v>12</v>
      </c>
      <c r="E199" s="38" t="n">
        <v>273.23</v>
      </c>
      <c r="F199" s="38"/>
      <c r="G199" s="38"/>
      <c r="H199" s="38" t="n">
        <f aca="false">D199+F199-G199</f>
        <v>12</v>
      </c>
      <c r="I199" s="59" t="n">
        <v>0</v>
      </c>
      <c r="J199" s="60" t="n">
        <f aca="false">I199*E199</f>
        <v>0</v>
      </c>
      <c r="K199" s="61" t="n">
        <f aca="false">I199/H199</f>
        <v>0</v>
      </c>
      <c r="L199" s="62"/>
      <c r="M199" s="63" t="n">
        <f aca="false">TRUNC((L199*E199),3)</f>
        <v>0</v>
      </c>
      <c r="N199" s="61" t="n">
        <f aca="false">L199/H199</f>
        <v>0</v>
      </c>
      <c r="O199" s="64" t="n">
        <f aca="false">I199+L199</f>
        <v>0</v>
      </c>
      <c r="P199" s="65" t="n">
        <f aca="false">TRUNC((J199+M199),3)</f>
        <v>0</v>
      </c>
      <c r="Q199" s="66" t="n">
        <f aca="false">K199+N199</f>
        <v>0</v>
      </c>
      <c r="R199" s="42"/>
      <c r="S199" s="1"/>
      <c r="T199" s="1"/>
      <c r="U199" s="1"/>
    </row>
    <row r="200" s="43" customFormat="true" ht="13.8" hidden="false" customHeight="false" outlineLevel="0" collapsed="false">
      <c r="A200" s="49" t="s">
        <v>369</v>
      </c>
      <c r="B200" s="50" t="s">
        <v>226</v>
      </c>
      <c r="C200" s="51"/>
      <c r="D200" s="52"/>
      <c r="E200" s="51"/>
      <c r="F200" s="51"/>
      <c r="G200" s="51"/>
      <c r="H200" s="51"/>
      <c r="I200" s="53"/>
      <c r="J200" s="51"/>
      <c r="K200" s="54"/>
      <c r="L200" s="51"/>
      <c r="M200" s="55" t="n">
        <f aca="false">SUM(M201:M210)</f>
        <v>0</v>
      </c>
      <c r="N200" s="54"/>
      <c r="O200" s="53"/>
      <c r="P200" s="55" t="n">
        <f aca="false">SUM(P201:P210)</f>
        <v>0</v>
      </c>
      <c r="Q200" s="54"/>
      <c r="R200" s="42"/>
      <c r="S200" s="1"/>
      <c r="T200" s="1"/>
      <c r="U200" s="1"/>
    </row>
    <row r="201" s="43" customFormat="true" ht="23.85" hidden="false" customHeight="false" outlineLevel="0" collapsed="false">
      <c r="A201" s="34" t="s">
        <v>370</v>
      </c>
      <c r="B201" s="68" t="s">
        <v>228</v>
      </c>
      <c r="C201" s="58" t="s">
        <v>35</v>
      </c>
      <c r="D201" s="70" t="n">
        <v>1490.5</v>
      </c>
      <c r="E201" s="38" t="n">
        <v>8.829996645421</v>
      </c>
      <c r="F201" s="38"/>
      <c r="G201" s="38"/>
      <c r="H201" s="38" t="n">
        <f aca="false">D201+F201-G201</f>
        <v>1490.5</v>
      </c>
      <c r="I201" s="59" t="n">
        <v>0</v>
      </c>
      <c r="J201" s="60" t="n">
        <f aca="false">I201*E201</f>
        <v>0</v>
      </c>
      <c r="K201" s="61" t="n">
        <f aca="false">I201/H201</f>
        <v>0</v>
      </c>
      <c r="L201" s="62"/>
      <c r="M201" s="63" t="n">
        <f aca="false">TRUNC((L201*E201),3)</f>
        <v>0</v>
      </c>
      <c r="N201" s="61" t="n">
        <f aca="false">L201/H201</f>
        <v>0</v>
      </c>
      <c r="O201" s="64" t="n">
        <f aca="false">I201+L201</f>
        <v>0</v>
      </c>
      <c r="P201" s="65" t="n">
        <f aca="false">TRUNC((J201+M201),3)</f>
        <v>0</v>
      </c>
      <c r="Q201" s="66" t="n">
        <f aca="false">K201+N201</f>
        <v>0</v>
      </c>
      <c r="R201" s="42"/>
      <c r="S201" s="1"/>
      <c r="T201" s="1"/>
      <c r="U201" s="1"/>
    </row>
    <row r="202" s="43" customFormat="true" ht="23.85" hidden="false" customHeight="false" outlineLevel="0" collapsed="false">
      <c r="A202" s="34" t="s">
        <v>371</v>
      </c>
      <c r="B202" s="68" t="s">
        <v>230</v>
      </c>
      <c r="C202" s="58" t="s">
        <v>35</v>
      </c>
      <c r="D202" s="70" t="n">
        <v>1490.5</v>
      </c>
      <c r="E202" s="38" t="n">
        <v>41.869996645421</v>
      </c>
      <c r="F202" s="38"/>
      <c r="G202" s="38"/>
      <c r="H202" s="38" t="n">
        <f aca="false">D202+F202-G202</f>
        <v>1490.5</v>
      </c>
      <c r="I202" s="59" t="n">
        <v>0</v>
      </c>
      <c r="J202" s="60" t="n">
        <f aca="false">I202*E202</f>
        <v>0</v>
      </c>
      <c r="K202" s="61" t="n">
        <f aca="false">I202/H202</f>
        <v>0</v>
      </c>
      <c r="L202" s="62"/>
      <c r="M202" s="63" t="n">
        <f aca="false">TRUNC((L202*E202),3)</f>
        <v>0</v>
      </c>
      <c r="N202" s="61" t="n">
        <f aca="false">L202/H202</f>
        <v>0</v>
      </c>
      <c r="O202" s="64" t="n">
        <f aca="false">I202+L202</f>
        <v>0</v>
      </c>
      <c r="P202" s="65" t="n">
        <f aca="false">TRUNC((J202+M202),3)</f>
        <v>0</v>
      </c>
      <c r="Q202" s="66" t="n">
        <f aca="false">K202+N202</f>
        <v>0</v>
      </c>
      <c r="R202" s="42"/>
      <c r="S202" s="1"/>
      <c r="T202" s="1"/>
      <c r="U202" s="1"/>
    </row>
    <row r="203" s="43" customFormat="true" ht="23.85" hidden="false" customHeight="false" outlineLevel="0" collapsed="false">
      <c r="A203" s="34" t="s">
        <v>372</v>
      </c>
      <c r="B203" s="68" t="s">
        <v>232</v>
      </c>
      <c r="C203" s="58" t="s">
        <v>35</v>
      </c>
      <c r="D203" s="70" t="n">
        <v>1490.5</v>
      </c>
      <c r="E203" s="38" t="n">
        <v>29.02</v>
      </c>
      <c r="F203" s="38"/>
      <c r="G203" s="38"/>
      <c r="H203" s="38" t="n">
        <f aca="false">D203+F203-G203</f>
        <v>1490.5</v>
      </c>
      <c r="I203" s="59" t="n">
        <v>0</v>
      </c>
      <c r="J203" s="60" t="n">
        <f aca="false">I203*E203</f>
        <v>0</v>
      </c>
      <c r="K203" s="61" t="n">
        <f aca="false">I203/H203</f>
        <v>0</v>
      </c>
      <c r="L203" s="62"/>
      <c r="M203" s="63" t="n">
        <f aca="false">TRUNC((L203*E203),3)</f>
        <v>0</v>
      </c>
      <c r="N203" s="61" t="n">
        <f aca="false">L203/H203</f>
        <v>0</v>
      </c>
      <c r="O203" s="64" t="n">
        <f aca="false">I203+L203</f>
        <v>0</v>
      </c>
      <c r="P203" s="65" t="n">
        <f aca="false">TRUNC((J203+M203),3)</f>
        <v>0</v>
      </c>
      <c r="Q203" s="66" t="n">
        <f aca="false">K203+N203</f>
        <v>0</v>
      </c>
      <c r="R203" s="42"/>
      <c r="S203" s="1"/>
      <c r="T203" s="1"/>
      <c r="U203" s="1"/>
    </row>
    <row r="204" s="43" customFormat="true" ht="23.85" hidden="false" customHeight="false" outlineLevel="0" collapsed="false">
      <c r="A204" s="34" t="s">
        <v>373</v>
      </c>
      <c r="B204" s="68" t="s">
        <v>234</v>
      </c>
      <c r="C204" s="58" t="s">
        <v>35</v>
      </c>
      <c r="D204" s="70" t="n">
        <v>837.77</v>
      </c>
      <c r="E204" s="38" t="n">
        <v>17.259999761271</v>
      </c>
      <c r="F204" s="38"/>
      <c r="G204" s="38"/>
      <c r="H204" s="38" t="n">
        <f aca="false">D204+F204-G204</f>
        <v>837.77</v>
      </c>
      <c r="I204" s="59" t="n">
        <v>0</v>
      </c>
      <c r="J204" s="60" t="n">
        <f aca="false">I204*E204</f>
        <v>0</v>
      </c>
      <c r="K204" s="61" t="n">
        <f aca="false">I204/H204</f>
        <v>0</v>
      </c>
      <c r="L204" s="62"/>
      <c r="M204" s="63" t="n">
        <f aca="false">TRUNC((L204*E204),3)</f>
        <v>0</v>
      </c>
      <c r="N204" s="61" t="n">
        <f aca="false">L204/H204</f>
        <v>0</v>
      </c>
      <c r="O204" s="64" t="n">
        <f aca="false">I204+L204</f>
        <v>0</v>
      </c>
      <c r="P204" s="65" t="n">
        <f aca="false">TRUNC((J204+M204),3)</f>
        <v>0</v>
      </c>
      <c r="Q204" s="66" t="n">
        <f aca="false">K204+N204</f>
        <v>0</v>
      </c>
      <c r="R204" s="42"/>
      <c r="S204" s="1"/>
      <c r="T204" s="1"/>
      <c r="U204" s="1"/>
    </row>
    <row r="205" s="43" customFormat="true" ht="23.85" hidden="false" customHeight="false" outlineLevel="0" collapsed="false">
      <c r="A205" s="34" t="s">
        <v>374</v>
      </c>
      <c r="B205" s="68" t="s">
        <v>236</v>
      </c>
      <c r="C205" s="58" t="s">
        <v>35</v>
      </c>
      <c r="D205" s="70" t="n">
        <v>837.77</v>
      </c>
      <c r="E205" s="38" t="n">
        <v>31.3699941511393</v>
      </c>
      <c r="F205" s="38"/>
      <c r="G205" s="38"/>
      <c r="H205" s="38" t="n">
        <f aca="false">D205+F205-G205</f>
        <v>837.77</v>
      </c>
      <c r="I205" s="59" t="n">
        <v>0</v>
      </c>
      <c r="J205" s="60" t="n">
        <f aca="false">I205*E205</f>
        <v>0</v>
      </c>
      <c r="K205" s="61" t="n">
        <f aca="false">I205/H205</f>
        <v>0</v>
      </c>
      <c r="L205" s="62"/>
      <c r="M205" s="63" t="n">
        <f aca="false">TRUNC((L205*E205),3)</f>
        <v>0</v>
      </c>
      <c r="N205" s="61" t="n">
        <f aca="false">L205/H205</f>
        <v>0</v>
      </c>
      <c r="O205" s="64" t="n">
        <f aca="false">I205+L205</f>
        <v>0</v>
      </c>
      <c r="P205" s="65" t="n">
        <f aca="false">TRUNC((J205+M205),3)</f>
        <v>0</v>
      </c>
      <c r="Q205" s="66" t="n">
        <f aca="false">K205+N205</f>
        <v>0</v>
      </c>
      <c r="R205" s="42"/>
      <c r="S205" s="1"/>
      <c r="T205" s="1"/>
      <c r="U205" s="1"/>
    </row>
    <row r="206" s="43" customFormat="true" ht="23.85" hidden="false" customHeight="false" outlineLevel="0" collapsed="false">
      <c r="A206" s="34" t="s">
        <v>375</v>
      </c>
      <c r="B206" s="68" t="s">
        <v>238</v>
      </c>
      <c r="C206" s="58" t="s">
        <v>35</v>
      </c>
      <c r="D206" s="70" t="n">
        <v>841.02</v>
      </c>
      <c r="E206" s="38" t="n">
        <v>25.4599890609022</v>
      </c>
      <c r="F206" s="38"/>
      <c r="G206" s="38"/>
      <c r="H206" s="38" t="n">
        <f aca="false">D206+F206-G206</f>
        <v>841.02</v>
      </c>
      <c r="I206" s="59" t="n">
        <v>0</v>
      </c>
      <c r="J206" s="60" t="n">
        <f aca="false">I206*E206</f>
        <v>0</v>
      </c>
      <c r="K206" s="61" t="n">
        <f aca="false">I206/H206</f>
        <v>0</v>
      </c>
      <c r="L206" s="62"/>
      <c r="M206" s="63" t="n">
        <f aca="false">TRUNC((L206*E206),3)</f>
        <v>0</v>
      </c>
      <c r="N206" s="61" t="n">
        <f aca="false">L206/H206</f>
        <v>0</v>
      </c>
      <c r="O206" s="64" t="n">
        <f aca="false">I206+L206</f>
        <v>0</v>
      </c>
      <c r="P206" s="65" t="n">
        <f aca="false">TRUNC((J206+M206),3)</f>
        <v>0</v>
      </c>
      <c r="Q206" s="66" t="n">
        <f aca="false">K206+N206</f>
        <v>0</v>
      </c>
      <c r="R206" s="42"/>
      <c r="S206" s="1"/>
      <c r="T206" s="1"/>
      <c r="U206" s="1"/>
    </row>
    <row r="207" s="43" customFormat="true" ht="35.05" hidden="false" customHeight="false" outlineLevel="0" collapsed="false">
      <c r="A207" s="34" t="s">
        <v>376</v>
      </c>
      <c r="B207" s="71" t="s">
        <v>240</v>
      </c>
      <c r="C207" s="58" t="s">
        <v>35</v>
      </c>
      <c r="D207" s="70" t="n">
        <v>34.86</v>
      </c>
      <c r="E207" s="38" t="n">
        <v>33.219736087206</v>
      </c>
      <c r="F207" s="38"/>
      <c r="G207" s="38"/>
      <c r="H207" s="38" t="n">
        <f aca="false">D207+F207-G207</f>
        <v>34.86</v>
      </c>
      <c r="I207" s="59" t="n">
        <v>0</v>
      </c>
      <c r="J207" s="60" t="n">
        <f aca="false">I207*E207</f>
        <v>0</v>
      </c>
      <c r="K207" s="61" t="n">
        <f aca="false">I207/H207</f>
        <v>0</v>
      </c>
      <c r="L207" s="62"/>
      <c r="M207" s="63" t="n">
        <f aca="false">TRUNC((L207*E207),3)</f>
        <v>0</v>
      </c>
      <c r="N207" s="61" t="n">
        <f aca="false">L207/H207</f>
        <v>0</v>
      </c>
      <c r="O207" s="64" t="n">
        <f aca="false">I207+L207</f>
        <v>0</v>
      </c>
      <c r="P207" s="65" t="n">
        <f aca="false">TRUNC((J207+M207),3)</f>
        <v>0</v>
      </c>
      <c r="Q207" s="66" t="n">
        <f aca="false">K207+N207</f>
        <v>0</v>
      </c>
      <c r="R207" s="42"/>
      <c r="S207" s="1"/>
      <c r="T207" s="1"/>
      <c r="U207" s="1"/>
    </row>
    <row r="208" s="43" customFormat="true" ht="46.25" hidden="false" customHeight="false" outlineLevel="0" collapsed="false">
      <c r="A208" s="34" t="s">
        <v>377</v>
      </c>
      <c r="B208" s="68" t="s">
        <v>242</v>
      </c>
      <c r="C208" s="58" t="s">
        <v>35</v>
      </c>
      <c r="D208" s="70" t="n">
        <v>433.47</v>
      </c>
      <c r="E208" s="38" t="n">
        <v>158.779984774033</v>
      </c>
      <c r="F208" s="38"/>
      <c r="G208" s="38"/>
      <c r="H208" s="38" t="n">
        <f aca="false">D208+F208-G208</f>
        <v>433.47</v>
      </c>
      <c r="I208" s="59" t="n">
        <v>0</v>
      </c>
      <c r="J208" s="60" t="n">
        <f aca="false">I208*E208</f>
        <v>0</v>
      </c>
      <c r="K208" s="61" t="n">
        <f aca="false">I208/H208</f>
        <v>0</v>
      </c>
      <c r="L208" s="62"/>
      <c r="M208" s="63" t="n">
        <f aca="false">TRUNC((L208*E208),3)</f>
        <v>0</v>
      </c>
      <c r="N208" s="61" t="n">
        <f aca="false">L208/H208</f>
        <v>0</v>
      </c>
      <c r="O208" s="64" t="n">
        <f aca="false">I208+L208</f>
        <v>0</v>
      </c>
      <c r="P208" s="65" t="n">
        <f aca="false">TRUNC((J208+M208),3)</f>
        <v>0</v>
      </c>
      <c r="Q208" s="66" t="n">
        <f aca="false">K208+N208</f>
        <v>0</v>
      </c>
      <c r="R208" s="42"/>
      <c r="S208" s="1"/>
      <c r="T208" s="1"/>
      <c r="U208" s="1"/>
    </row>
    <row r="209" s="43" customFormat="true" ht="46.25" hidden="false" customHeight="false" outlineLevel="0" collapsed="false">
      <c r="A209" s="34" t="s">
        <v>378</v>
      </c>
      <c r="B209" s="68" t="s">
        <v>379</v>
      </c>
      <c r="C209" s="58" t="s">
        <v>35</v>
      </c>
      <c r="D209" s="70" t="n">
        <v>300</v>
      </c>
      <c r="E209" s="38" t="n">
        <v>165.42</v>
      </c>
      <c r="F209" s="38"/>
      <c r="G209" s="38"/>
      <c r="H209" s="38" t="n">
        <f aca="false">D209+F209-G209</f>
        <v>300</v>
      </c>
      <c r="I209" s="59" t="n">
        <v>0</v>
      </c>
      <c r="J209" s="60" t="n">
        <f aca="false">I209*E209</f>
        <v>0</v>
      </c>
      <c r="K209" s="61" t="n">
        <f aca="false">I209/H209</f>
        <v>0</v>
      </c>
      <c r="L209" s="62"/>
      <c r="M209" s="63" t="n">
        <f aca="false">TRUNC((L209*E209),3)</f>
        <v>0</v>
      </c>
      <c r="N209" s="61" t="n">
        <f aca="false">L209/H209</f>
        <v>0</v>
      </c>
      <c r="O209" s="64" t="n">
        <f aca="false">I209+L209</f>
        <v>0</v>
      </c>
      <c r="P209" s="65" t="n">
        <f aca="false">TRUNC((J209+M209),3)</f>
        <v>0</v>
      </c>
      <c r="Q209" s="66" t="n">
        <f aca="false">K209+N209</f>
        <v>0</v>
      </c>
      <c r="R209" s="42"/>
      <c r="S209" s="1"/>
      <c r="T209" s="1"/>
      <c r="U209" s="1"/>
    </row>
    <row r="210" s="43" customFormat="true" ht="23.85" hidden="false" customHeight="false" outlineLevel="0" collapsed="false">
      <c r="A210" s="34" t="s">
        <v>380</v>
      </c>
      <c r="B210" s="68" t="s">
        <v>244</v>
      </c>
      <c r="C210" s="58" t="s">
        <v>35</v>
      </c>
      <c r="D210" s="70" t="n">
        <v>484.28</v>
      </c>
      <c r="E210" s="38" t="n">
        <v>274.449987610473</v>
      </c>
      <c r="F210" s="38"/>
      <c r="G210" s="38"/>
      <c r="H210" s="38" t="n">
        <f aca="false">D210+F210-G210</f>
        <v>484.28</v>
      </c>
      <c r="I210" s="59" t="n">
        <v>0</v>
      </c>
      <c r="J210" s="60" t="n">
        <f aca="false">I210*E210</f>
        <v>0</v>
      </c>
      <c r="K210" s="61" t="n">
        <f aca="false">I210/H210</f>
        <v>0</v>
      </c>
      <c r="L210" s="62"/>
      <c r="M210" s="63" t="n">
        <f aca="false">TRUNC((L210*E210),3)</f>
        <v>0</v>
      </c>
      <c r="N210" s="61" t="n">
        <f aca="false">L210/H210</f>
        <v>0</v>
      </c>
      <c r="O210" s="64" t="n">
        <f aca="false">I210+L210</f>
        <v>0</v>
      </c>
      <c r="P210" s="65" t="n">
        <f aca="false">TRUNC((J210+M210),3)</f>
        <v>0</v>
      </c>
      <c r="Q210" s="66" t="n">
        <f aca="false">K210+N210</f>
        <v>0</v>
      </c>
      <c r="R210" s="42"/>
      <c r="S210" s="1"/>
      <c r="T210" s="1"/>
      <c r="U210" s="1"/>
    </row>
    <row r="211" s="43" customFormat="true" ht="13.8" hidden="false" customHeight="false" outlineLevel="0" collapsed="false">
      <c r="A211" s="49" t="s">
        <v>381</v>
      </c>
      <c r="B211" s="50" t="s">
        <v>246</v>
      </c>
      <c r="C211" s="51"/>
      <c r="D211" s="52"/>
      <c r="E211" s="51"/>
      <c r="F211" s="51"/>
      <c r="G211" s="51"/>
      <c r="H211" s="51"/>
      <c r="I211" s="53"/>
      <c r="J211" s="51"/>
      <c r="K211" s="54"/>
      <c r="L211" s="51"/>
      <c r="M211" s="55" t="n">
        <f aca="false">SUM(M212:M218)</f>
        <v>0</v>
      </c>
      <c r="N211" s="54"/>
      <c r="O211" s="53"/>
      <c r="P211" s="55" t="n">
        <f aca="false">SUM(P212:P218)</f>
        <v>0</v>
      </c>
      <c r="Q211" s="54"/>
      <c r="R211" s="42"/>
      <c r="S211" s="1"/>
      <c r="T211" s="1"/>
      <c r="U211" s="1"/>
    </row>
    <row r="212" s="43" customFormat="true" ht="35.05" hidden="false" customHeight="false" outlineLevel="0" collapsed="false">
      <c r="A212" s="34" t="s">
        <v>382</v>
      </c>
      <c r="B212" s="71" t="s">
        <v>248</v>
      </c>
      <c r="C212" s="58" t="s">
        <v>59</v>
      </c>
      <c r="D212" s="70" t="n">
        <v>73</v>
      </c>
      <c r="E212" s="38" t="n">
        <v>674.99</v>
      </c>
      <c r="F212" s="38"/>
      <c r="G212" s="38"/>
      <c r="H212" s="38" t="n">
        <f aca="false">D212+F212-G212</f>
        <v>73</v>
      </c>
      <c r="I212" s="59" t="n">
        <v>0</v>
      </c>
      <c r="J212" s="60" t="n">
        <f aca="false">I212*E212</f>
        <v>0</v>
      </c>
      <c r="K212" s="61" t="n">
        <f aca="false">I212/H212</f>
        <v>0</v>
      </c>
      <c r="L212" s="62"/>
      <c r="M212" s="63" t="n">
        <f aca="false">TRUNC((L212*E212),3)</f>
        <v>0</v>
      </c>
      <c r="N212" s="61" t="n">
        <f aca="false">L212/H212</f>
        <v>0</v>
      </c>
      <c r="O212" s="64" t="n">
        <f aca="false">I212+L212</f>
        <v>0</v>
      </c>
      <c r="P212" s="65" t="n">
        <f aca="false">TRUNC((J212+M212),3)</f>
        <v>0</v>
      </c>
      <c r="Q212" s="66" t="n">
        <f aca="false">K212+N212</f>
        <v>0</v>
      </c>
      <c r="R212" s="42"/>
      <c r="S212" s="1"/>
      <c r="T212" s="1"/>
      <c r="U212" s="1"/>
    </row>
    <row r="213" s="43" customFormat="true" ht="23.85" hidden="false" customHeight="false" outlineLevel="0" collapsed="false">
      <c r="A213" s="34" t="s">
        <v>383</v>
      </c>
      <c r="B213" s="68" t="s">
        <v>384</v>
      </c>
      <c r="C213" s="58" t="s">
        <v>59</v>
      </c>
      <c r="D213" s="70" t="n">
        <v>15</v>
      </c>
      <c r="E213" s="38" t="n">
        <v>834.33</v>
      </c>
      <c r="F213" s="38"/>
      <c r="G213" s="38"/>
      <c r="H213" s="38" t="n">
        <f aca="false">D213+F213-G213</f>
        <v>15</v>
      </c>
      <c r="I213" s="59" t="n">
        <v>0</v>
      </c>
      <c r="J213" s="60" t="n">
        <f aca="false">I213*E213</f>
        <v>0</v>
      </c>
      <c r="K213" s="61" t="n">
        <f aca="false">I213/H213</f>
        <v>0</v>
      </c>
      <c r="L213" s="62"/>
      <c r="M213" s="63" t="n">
        <f aca="false">TRUNC((L213*E213),3)</f>
        <v>0</v>
      </c>
      <c r="N213" s="61" t="n">
        <f aca="false">L213/H213</f>
        <v>0</v>
      </c>
      <c r="O213" s="64" t="n">
        <f aca="false">I213+L213</f>
        <v>0</v>
      </c>
      <c r="P213" s="65" t="n">
        <f aca="false">TRUNC((J213+M213),3)</f>
        <v>0</v>
      </c>
      <c r="Q213" s="66" t="n">
        <f aca="false">K213+N213</f>
        <v>0</v>
      </c>
      <c r="R213" s="42"/>
      <c r="S213" s="1"/>
      <c r="T213" s="1"/>
      <c r="U213" s="1"/>
    </row>
    <row r="214" s="43" customFormat="true" ht="23.85" hidden="false" customHeight="false" outlineLevel="0" collapsed="false">
      <c r="A214" s="34" t="s">
        <v>385</v>
      </c>
      <c r="B214" s="71" t="s">
        <v>250</v>
      </c>
      <c r="C214" s="58" t="s">
        <v>59</v>
      </c>
      <c r="D214" s="70" t="n">
        <v>72</v>
      </c>
      <c r="E214" s="38" t="n">
        <v>292.04</v>
      </c>
      <c r="F214" s="38"/>
      <c r="G214" s="38"/>
      <c r="H214" s="38" t="n">
        <f aca="false">D214+F214-G214</f>
        <v>72</v>
      </c>
      <c r="I214" s="59" t="n">
        <v>0</v>
      </c>
      <c r="J214" s="60" t="n">
        <f aca="false">I214*E214</f>
        <v>0</v>
      </c>
      <c r="K214" s="61" t="n">
        <f aca="false">I214/H214</f>
        <v>0</v>
      </c>
      <c r="L214" s="62"/>
      <c r="M214" s="63" t="n">
        <f aca="false">TRUNC((L214*E214),3)</f>
        <v>0</v>
      </c>
      <c r="N214" s="61" t="n">
        <f aca="false">L214/H214</f>
        <v>0</v>
      </c>
      <c r="O214" s="64" t="n">
        <f aca="false">I214+L214</f>
        <v>0</v>
      </c>
      <c r="P214" s="65" t="n">
        <f aca="false">TRUNC((J214+M214),3)</f>
        <v>0</v>
      </c>
      <c r="Q214" s="66" t="n">
        <f aca="false">K214+N214</f>
        <v>0</v>
      </c>
      <c r="R214" s="42"/>
      <c r="S214" s="1"/>
      <c r="T214" s="1"/>
      <c r="U214" s="1"/>
    </row>
    <row r="215" s="43" customFormat="true" ht="35.05" hidden="false" customHeight="false" outlineLevel="0" collapsed="false">
      <c r="A215" s="34" t="s">
        <v>386</v>
      </c>
      <c r="B215" s="68" t="s">
        <v>256</v>
      </c>
      <c r="C215" s="58" t="s">
        <v>59</v>
      </c>
      <c r="D215" s="70" t="n">
        <v>6</v>
      </c>
      <c r="E215" s="38" t="n">
        <v>1475.09</v>
      </c>
      <c r="F215" s="38"/>
      <c r="G215" s="38"/>
      <c r="H215" s="38" t="n">
        <f aca="false">D215+F215-G215</f>
        <v>6</v>
      </c>
      <c r="I215" s="59" t="n">
        <v>0</v>
      </c>
      <c r="J215" s="60" t="n">
        <f aca="false">I215*E215</f>
        <v>0</v>
      </c>
      <c r="K215" s="61" t="n">
        <f aca="false">I215/H215</f>
        <v>0</v>
      </c>
      <c r="L215" s="62"/>
      <c r="M215" s="63" t="n">
        <f aca="false">TRUNC((L215*E215),3)</f>
        <v>0</v>
      </c>
      <c r="N215" s="61" t="n">
        <f aca="false">L215/H215</f>
        <v>0</v>
      </c>
      <c r="O215" s="64" t="n">
        <f aca="false">I215+L215</f>
        <v>0</v>
      </c>
      <c r="P215" s="65" t="n">
        <f aca="false">TRUNC((J215+M215),3)</f>
        <v>0</v>
      </c>
      <c r="Q215" s="66" t="n">
        <f aca="false">K215+N215</f>
        <v>0</v>
      </c>
      <c r="R215" s="42"/>
      <c r="S215" s="1"/>
      <c r="T215" s="1"/>
      <c r="U215" s="1"/>
    </row>
    <row r="216" s="43" customFormat="true" ht="46.25" hidden="false" customHeight="false" outlineLevel="0" collapsed="false">
      <c r="A216" s="34" t="s">
        <v>387</v>
      </c>
      <c r="B216" s="68" t="s">
        <v>258</v>
      </c>
      <c r="C216" s="58" t="s">
        <v>59</v>
      </c>
      <c r="D216" s="70" t="n">
        <v>6</v>
      </c>
      <c r="E216" s="38" t="n">
        <v>1658.4</v>
      </c>
      <c r="F216" s="38"/>
      <c r="G216" s="38"/>
      <c r="H216" s="38" t="n">
        <f aca="false">D216+F216-G216</f>
        <v>6</v>
      </c>
      <c r="I216" s="59" t="n">
        <v>0</v>
      </c>
      <c r="J216" s="60" t="n">
        <f aca="false">I216*E216</f>
        <v>0</v>
      </c>
      <c r="K216" s="61" t="n">
        <f aca="false">I216/H216</f>
        <v>0</v>
      </c>
      <c r="L216" s="62"/>
      <c r="M216" s="63" t="n">
        <f aca="false">TRUNC((L216*E216),3)</f>
        <v>0</v>
      </c>
      <c r="N216" s="61" t="n">
        <f aca="false">L216/H216</f>
        <v>0</v>
      </c>
      <c r="O216" s="64" t="n">
        <f aca="false">I216+L216</f>
        <v>0</v>
      </c>
      <c r="P216" s="65" t="n">
        <f aca="false">TRUNC((J216+M216),3)</f>
        <v>0</v>
      </c>
      <c r="Q216" s="66" t="n">
        <f aca="false">K216+N216</f>
        <v>0</v>
      </c>
      <c r="R216" s="42"/>
      <c r="S216" s="1"/>
      <c r="T216" s="1"/>
      <c r="U216" s="1"/>
    </row>
    <row r="217" s="43" customFormat="true" ht="35.05" hidden="false" customHeight="false" outlineLevel="0" collapsed="false">
      <c r="A217" s="34" t="s">
        <v>388</v>
      </c>
      <c r="B217" s="68" t="s">
        <v>389</v>
      </c>
      <c r="C217" s="58" t="s">
        <v>59</v>
      </c>
      <c r="D217" s="70" t="n">
        <v>1</v>
      </c>
      <c r="E217" s="38" t="n">
        <v>628.54</v>
      </c>
      <c r="F217" s="38"/>
      <c r="G217" s="38"/>
      <c r="H217" s="38" t="n">
        <f aca="false">D217+F217-G217</f>
        <v>1</v>
      </c>
      <c r="I217" s="59" t="n">
        <v>0</v>
      </c>
      <c r="J217" s="60" t="n">
        <f aca="false">I217*E217</f>
        <v>0</v>
      </c>
      <c r="K217" s="61" t="n">
        <f aca="false">I217/H217</f>
        <v>0</v>
      </c>
      <c r="L217" s="62"/>
      <c r="M217" s="63" t="n">
        <f aca="false">TRUNC((L217*E217),3)</f>
        <v>0</v>
      </c>
      <c r="N217" s="61" t="n">
        <f aca="false">L217/H217</f>
        <v>0</v>
      </c>
      <c r="O217" s="64" t="n">
        <f aca="false">I217+L217</f>
        <v>0</v>
      </c>
      <c r="P217" s="65" t="n">
        <f aca="false">TRUNC((J217+M217),3)</f>
        <v>0</v>
      </c>
      <c r="Q217" s="66" t="n">
        <f aca="false">K217+N217</f>
        <v>0</v>
      </c>
      <c r="R217" s="42"/>
      <c r="S217" s="1"/>
      <c r="T217" s="1"/>
      <c r="U217" s="1"/>
    </row>
    <row r="218" s="43" customFormat="true" ht="23.85" hidden="false" customHeight="false" outlineLevel="0" collapsed="false">
      <c r="A218" s="34" t="s">
        <v>390</v>
      </c>
      <c r="B218" s="68" t="s">
        <v>254</v>
      </c>
      <c r="C218" s="58" t="s">
        <v>59</v>
      </c>
      <c r="D218" s="70" t="n">
        <v>1</v>
      </c>
      <c r="E218" s="38" t="n">
        <v>2273.48</v>
      </c>
      <c r="F218" s="38"/>
      <c r="G218" s="38"/>
      <c r="H218" s="38" t="n">
        <f aca="false">D218+F218-G218</f>
        <v>1</v>
      </c>
      <c r="I218" s="59" t="n">
        <v>0</v>
      </c>
      <c r="J218" s="60" t="n">
        <f aca="false">I218*E218</f>
        <v>0</v>
      </c>
      <c r="K218" s="61" t="n">
        <f aca="false">I218/H218</f>
        <v>0</v>
      </c>
      <c r="L218" s="62"/>
      <c r="M218" s="63" t="n">
        <f aca="false">TRUNC((L218*E218),3)</f>
        <v>0</v>
      </c>
      <c r="N218" s="61" t="n">
        <f aca="false">L218/H218</f>
        <v>0</v>
      </c>
      <c r="O218" s="64" t="n">
        <f aca="false">I218+L218</f>
        <v>0</v>
      </c>
      <c r="P218" s="65" t="n">
        <f aca="false">TRUNC((J218+M218),3)</f>
        <v>0</v>
      </c>
      <c r="Q218" s="66" t="n">
        <f aca="false">K218+N218</f>
        <v>0</v>
      </c>
      <c r="R218" s="42"/>
      <c r="S218" s="1"/>
      <c r="T218" s="1"/>
      <c r="U218" s="1"/>
    </row>
    <row r="219" s="43" customFormat="true" ht="13.8" hidden="false" customHeight="false" outlineLevel="0" collapsed="false">
      <c r="A219" s="49" t="s">
        <v>391</v>
      </c>
      <c r="B219" s="50" t="s">
        <v>260</v>
      </c>
      <c r="C219" s="51"/>
      <c r="D219" s="52"/>
      <c r="E219" s="51"/>
      <c r="F219" s="51"/>
      <c r="G219" s="51"/>
      <c r="H219" s="51"/>
      <c r="I219" s="53"/>
      <c r="J219" s="51"/>
      <c r="K219" s="54"/>
      <c r="L219" s="51"/>
      <c r="M219" s="55" t="n">
        <f aca="false">SUM(M220:M227)</f>
        <v>0</v>
      </c>
      <c r="N219" s="54"/>
      <c r="O219" s="53"/>
      <c r="P219" s="55" t="n">
        <f aca="false">SUM(P220:P227)</f>
        <v>0</v>
      </c>
      <c r="Q219" s="54"/>
      <c r="R219" s="42"/>
      <c r="S219" s="1"/>
      <c r="T219" s="1"/>
      <c r="U219" s="1"/>
    </row>
    <row r="220" s="43" customFormat="true" ht="23.85" hidden="false" customHeight="false" outlineLevel="0" collapsed="false">
      <c r="A220" s="34" t="s">
        <v>392</v>
      </c>
      <c r="B220" s="74" t="s">
        <v>393</v>
      </c>
      <c r="C220" s="57" t="s">
        <v>59</v>
      </c>
      <c r="D220" s="58" t="n">
        <v>16</v>
      </c>
      <c r="E220" s="38" t="n">
        <v>219.51</v>
      </c>
      <c r="F220" s="38"/>
      <c r="G220" s="38"/>
      <c r="H220" s="38" t="n">
        <f aca="false">D220+F220-G220</f>
        <v>16</v>
      </c>
      <c r="I220" s="59" t="n">
        <v>0</v>
      </c>
      <c r="J220" s="60" t="n">
        <f aca="false">I220*E220</f>
        <v>0</v>
      </c>
      <c r="K220" s="61" t="n">
        <f aca="false">I220/H220</f>
        <v>0</v>
      </c>
      <c r="L220" s="62"/>
      <c r="M220" s="63" t="n">
        <f aca="false">TRUNC((L220*E220),3)</f>
        <v>0</v>
      </c>
      <c r="N220" s="61" t="n">
        <f aca="false">L220/H220</f>
        <v>0</v>
      </c>
      <c r="O220" s="64" t="n">
        <f aca="false">I220+L220</f>
        <v>0</v>
      </c>
      <c r="P220" s="65" t="n">
        <f aca="false">TRUNC((J220+M220),3)</f>
        <v>0</v>
      </c>
      <c r="Q220" s="66" t="n">
        <f aca="false">K220+N220</f>
        <v>0</v>
      </c>
      <c r="R220" s="42"/>
      <c r="S220" s="1"/>
      <c r="T220" s="1"/>
      <c r="U220" s="1"/>
    </row>
    <row r="221" s="43" customFormat="true" ht="23.85" hidden="false" customHeight="false" outlineLevel="0" collapsed="false">
      <c r="A221" s="34" t="s">
        <v>394</v>
      </c>
      <c r="B221" s="74" t="s">
        <v>395</v>
      </c>
      <c r="C221" s="57" t="s">
        <v>59</v>
      </c>
      <c r="D221" s="58" t="n">
        <v>6</v>
      </c>
      <c r="E221" s="38" t="n">
        <v>560.15</v>
      </c>
      <c r="F221" s="38"/>
      <c r="G221" s="38"/>
      <c r="H221" s="38" t="n">
        <f aca="false">D221+F221-G221</f>
        <v>6</v>
      </c>
      <c r="I221" s="59" t="n">
        <v>0</v>
      </c>
      <c r="J221" s="60" t="n">
        <f aca="false">I221*E221</f>
        <v>0</v>
      </c>
      <c r="K221" s="61" t="n">
        <f aca="false">I221/H221</f>
        <v>0</v>
      </c>
      <c r="L221" s="62"/>
      <c r="M221" s="63" t="n">
        <f aca="false">TRUNC((L221*E221),3)</f>
        <v>0</v>
      </c>
      <c r="N221" s="61" t="n">
        <f aca="false">L221/H221</f>
        <v>0</v>
      </c>
      <c r="O221" s="64" t="n">
        <f aca="false">I221+L221</f>
        <v>0</v>
      </c>
      <c r="P221" s="65" t="n">
        <f aca="false">TRUNC((J221+M221),3)</f>
        <v>0</v>
      </c>
      <c r="Q221" s="66" t="n">
        <f aca="false">K221+N221</f>
        <v>0</v>
      </c>
      <c r="R221" s="42"/>
      <c r="S221" s="1"/>
      <c r="T221" s="1"/>
      <c r="U221" s="1"/>
    </row>
    <row r="222" s="43" customFormat="true" ht="23.85" hidden="false" customHeight="false" outlineLevel="0" collapsed="false">
      <c r="A222" s="34" t="s">
        <v>396</v>
      </c>
      <c r="B222" s="74" t="s">
        <v>262</v>
      </c>
      <c r="C222" s="57" t="s">
        <v>59</v>
      </c>
      <c r="D222" s="58" t="n">
        <v>82</v>
      </c>
      <c r="E222" s="38" t="n">
        <v>239</v>
      </c>
      <c r="F222" s="38"/>
      <c r="G222" s="38"/>
      <c r="H222" s="38" t="n">
        <f aca="false">D222+F222-G222</f>
        <v>82</v>
      </c>
      <c r="I222" s="59" t="n">
        <v>0</v>
      </c>
      <c r="J222" s="60" t="n">
        <f aca="false">I222*E222</f>
        <v>0</v>
      </c>
      <c r="K222" s="61" t="n">
        <f aca="false">I222/H222</f>
        <v>0</v>
      </c>
      <c r="L222" s="62"/>
      <c r="M222" s="63" t="n">
        <f aca="false">TRUNC((L222*E222),3)</f>
        <v>0</v>
      </c>
      <c r="N222" s="61" t="n">
        <f aca="false">L222/H222</f>
        <v>0</v>
      </c>
      <c r="O222" s="64" t="n">
        <f aca="false">I222+L222</f>
        <v>0</v>
      </c>
      <c r="P222" s="65" t="n">
        <f aca="false">TRUNC((J222+M222),3)</f>
        <v>0</v>
      </c>
      <c r="Q222" s="66" t="n">
        <f aca="false">K222+N222</f>
        <v>0</v>
      </c>
      <c r="R222" s="42"/>
      <c r="S222" s="1"/>
      <c r="T222" s="1"/>
      <c r="U222" s="1"/>
    </row>
    <row r="223" s="43" customFormat="true" ht="13.8" hidden="false" customHeight="false" outlineLevel="0" collapsed="false">
      <c r="A223" s="34" t="s">
        <v>397</v>
      </c>
      <c r="B223" s="74" t="s">
        <v>264</v>
      </c>
      <c r="C223" s="57" t="s">
        <v>59</v>
      </c>
      <c r="D223" s="58" t="n">
        <v>1</v>
      </c>
      <c r="E223" s="38" t="n">
        <v>135.1</v>
      </c>
      <c r="F223" s="38"/>
      <c r="G223" s="38"/>
      <c r="H223" s="38" t="n">
        <f aca="false">D223+F223-G223</f>
        <v>1</v>
      </c>
      <c r="I223" s="59" t="n">
        <v>0</v>
      </c>
      <c r="J223" s="60" t="n">
        <f aca="false">I223*E223</f>
        <v>0</v>
      </c>
      <c r="K223" s="61" t="n">
        <f aca="false">I223/H223</f>
        <v>0</v>
      </c>
      <c r="L223" s="62"/>
      <c r="M223" s="63" t="n">
        <f aca="false">TRUNC((L223*E223),3)</f>
        <v>0</v>
      </c>
      <c r="N223" s="61" t="n">
        <f aca="false">L223/H223</f>
        <v>0</v>
      </c>
      <c r="O223" s="64" t="n">
        <f aca="false">I223+L223</f>
        <v>0</v>
      </c>
      <c r="P223" s="65" t="n">
        <f aca="false">TRUNC((J223+M223),3)</f>
        <v>0</v>
      </c>
      <c r="Q223" s="66" t="n">
        <f aca="false">K223+N223</f>
        <v>0</v>
      </c>
      <c r="R223" s="42"/>
      <c r="S223" s="1"/>
      <c r="T223" s="1"/>
      <c r="U223" s="1"/>
    </row>
    <row r="224" s="43" customFormat="true" ht="23.85" hidden="false" customHeight="false" outlineLevel="0" collapsed="false">
      <c r="A224" s="34" t="s">
        <v>398</v>
      </c>
      <c r="B224" s="74" t="s">
        <v>266</v>
      </c>
      <c r="C224" s="57" t="s">
        <v>59</v>
      </c>
      <c r="D224" s="58" t="n">
        <v>1</v>
      </c>
      <c r="E224" s="38" t="n">
        <v>27.81</v>
      </c>
      <c r="F224" s="38"/>
      <c r="G224" s="38"/>
      <c r="H224" s="38" t="n">
        <f aca="false">D224+F224-G224</f>
        <v>1</v>
      </c>
      <c r="I224" s="59" t="n">
        <v>0</v>
      </c>
      <c r="J224" s="60" t="n">
        <f aca="false">I224*E224</f>
        <v>0</v>
      </c>
      <c r="K224" s="61" t="n">
        <f aca="false">I224/H224</f>
        <v>0</v>
      </c>
      <c r="L224" s="62"/>
      <c r="M224" s="63" t="n">
        <f aca="false">TRUNC((L224*E224),3)</f>
        <v>0</v>
      </c>
      <c r="N224" s="61" t="n">
        <f aca="false">L224/H224</f>
        <v>0</v>
      </c>
      <c r="O224" s="64" t="n">
        <f aca="false">I224+L224</f>
        <v>0</v>
      </c>
      <c r="P224" s="65" t="n">
        <f aca="false">TRUNC((J224+M224),3)</f>
        <v>0</v>
      </c>
      <c r="Q224" s="66" t="n">
        <f aca="false">K224+N224</f>
        <v>0</v>
      </c>
      <c r="R224" s="42"/>
      <c r="S224" s="1"/>
      <c r="T224" s="1"/>
      <c r="U224" s="1"/>
    </row>
    <row r="225" s="43" customFormat="true" ht="13.8" hidden="false" customHeight="false" outlineLevel="0" collapsed="false">
      <c r="A225" s="34" t="s">
        <v>399</v>
      </c>
      <c r="B225" s="74" t="s">
        <v>268</v>
      </c>
      <c r="C225" s="57" t="s">
        <v>59</v>
      </c>
      <c r="D225" s="58" t="n">
        <v>1</v>
      </c>
      <c r="E225" s="38" t="n">
        <v>11.34</v>
      </c>
      <c r="F225" s="38"/>
      <c r="G225" s="38"/>
      <c r="H225" s="38" t="n">
        <f aca="false">D225+F225-G225</f>
        <v>1</v>
      </c>
      <c r="I225" s="59" t="n">
        <v>0</v>
      </c>
      <c r="J225" s="60" t="n">
        <f aca="false">I225*E225</f>
        <v>0</v>
      </c>
      <c r="K225" s="61" t="n">
        <f aca="false">I225/H225</f>
        <v>0</v>
      </c>
      <c r="L225" s="62"/>
      <c r="M225" s="63" t="n">
        <f aca="false">TRUNC((L225*E225),3)</f>
        <v>0</v>
      </c>
      <c r="N225" s="61" t="n">
        <f aca="false">L225/H225</f>
        <v>0</v>
      </c>
      <c r="O225" s="64" t="n">
        <f aca="false">I225+L225</f>
        <v>0</v>
      </c>
      <c r="P225" s="65" t="n">
        <f aca="false">TRUNC((J225+M225),3)</f>
        <v>0</v>
      </c>
      <c r="Q225" s="66" t="n">
        <f aca="false">K225+N225</f>
        <v>0</v>
      </c>
      <c r="R225" s="42"/>
      <c r="S225" s="1"/>
      <c r="T225" s="1"/>
      <c r="U225" s="1"/>
    </row>
    <row r="226" s="43" customFormat="true" ht="13.8" hidden="false" customHeight="false" outlineLevel="0" collapsed="false">
      <c r="A226" s="34" t="s">
        <v>400</v>
      </c>
      <c r="B226" s="74" t="s">
        <v>270</v>
      </c>
      <c r="C226" s="57" t="s">
        <v>59</v>
      </c>
      <c r="D226" s="58" t="n">
        <v>1</v>
      </c>
      <c r="E226" s="38" t="n">
        <v>131.56</v>
      </c>
      <c r="F226" s="38"/>
      <c r="G226" s="38"/>
      <c r="H226" s="38" t="n">
        <f aca="false">D226+F226-G226</f>
        <v>1</v>
      </c>
      <c r="I226" s="59" t="n">
        <v>0</v>
      </c>
      <c r="J226" s="60" t="n">
        <f aca="false">I226*E226</f>
        <v>0</v>
      </c>
      <c r="K226" s="61" t="n">
        <f aca="false">I226/H226</f>
        <v>0</v>
      </c>
      <c r="L226" s="62"/>
      <c r="M226" s="63" t="n">
        <f aca="false">TRUNC((L226*E226),3)</f>
        <v>0</v>
      </c>
      <c r="N226" s="61" t="n">
        <f aca="false">L226/H226</f>
        <v>0</v>
      </c>
      <c r="O226" s="64" t="n">
        <f aca="false">I226+L226</f>
        <v>0</v>
      </c>
      <c r="P226" s="65" t="n">
        <f aca="false">TRUNC((J226+M226),3)</f>
        <v>0</v>
      </c>
      <c r="Q226" s="66" t="n">
        <f aca="false">K226+N226</f>
        <v>0</v>
      </c>
      <c r="R226" s="42"/>
      <c r="S226" s="1"/>
      <c r="T226" s="1"/>
      <c r="U226" s="1"/>
    </row>
    <row r="227" s="43" customFormat="true" ht="13.8" hidden="false" customHeight="false" outlineLevel="0" collapsed="false">
      <c r="A227" s="34" t="s">
        <v>401</v>
      </c>
      <c r="B227" s="74" t="s">
        <v>274</v>
      </c>
      <c r="C227" s="57" t="s">
        <v>59</v>
      </c>
      <c r="D227" s="58" t="n">
        <v>1</v>
      </c>
      <c r="E227" s="38" t="n">
        <v>140.8</v>
      </c>
      <c r="F227" s="38"/>
      <c r="G227" s="38"/>
      <c r="H227" s="38" t="n">
        <f aca="false">D227+F227-G227</f>
        <v>1</v>
      </c>
      <c r="I227" s="59" t="n">
        <v>0</v>
      </c>
      <c r="J227" s="60" t="n">
        <f aca="false">I227*E227</f>
        <v>0</v>
      </c>
      <c r="K227" s="61" t="n">
        <f aca="false">I227/H227</f>
        <v>0</v>
      </c>
      <c r="L227" s="62"/>
      <c r="M227" s="63" t="n">
        <f aca="false">TRUNC((L227*E227),3)</f>
        <v>0</v>
      </c>
      <c r="N227" s="61" t="n">
        <f aca="false">L227/H227</f>
        <v>0</v>
      </c>
      <c r="O227" s="64" t="n">
        <f aca="false">I227+L227</f>
        <v>0</v>
      </c>
      <c r="P227" s="65" t="n">
        <f aca="false">TRUNC((J227+M227),3)</f>
        <v>0</v>
      </c>
      <c r="Q227" s="66" t="n">
        <f aca="false">K227+N227</f>
        <v>0</v>
      </c>
      <c r="R227" s="42"/>
      <c r="S227" s="1"/>
      <c r="T227" s="1"/>
      <c r="U227" s="1"/>
    </row>
    <row r="228" s="43" customFormat="true" ht="13.8" hidden="false" customHeight="false" outlineLevel="0" collapsed="false">
      <c r="A228" s="49" t="s">
        <v>402</v>
      </c>
      <c r="B228" s="50" t="s">
        <v>276</v>
      </c>
      <c r="C228" s="51"/>
      <c r="D228" s="52"/>
      <c r="E228" s="51"/>
      <c r="F228" s="51"/>
      <c r="G228" s="51"/>
      <c r="H228" s="51"/>
      <c r="I228" s="53"/>
      <c r="J228" s="51"/>
      <c r="K228" s="54"/>
      <c r="L228" s="51"/>
      <c r="M228" s="55" t="n">
        <f aca="false">SUM(M229:M251)</f>
        <v>0</v>
      </c>
      <c r="N228" s="54"/>
      <c r="O228" s="53"/>
      <c r="P228" s="55" t="n">
        <f aca="false">SUM(P229:P251)</f>
        <v>0</v>
      </c>
      <c r="Q228" s="54"/>
      <c r="R228" s="42"/>
      <c r="S228" s="1"/>
      <c r="T228" s="1"/>
      <c r="U228" s="1"/>
    </row>
    <row r="229" s="43" customFormat="true" ht="23.85" hidden="false" customHeight="false" outlineLevel="0" collapsed="false">
      <c r="A229" s="34" t="s">
        <v>403</v>
      </c>
      <c r="B229" s="72" t="s">
        <v>280</v>
      </c>
      <c r="C229" s="58" t="s">
        <v>59</v>
      </c>
      <c r="D229" s="58" t="n">
        <v>1</v>
      </c>
      <c r="E229" s="38" t="n">
        <v>542.06</v>
      </c>
      <c r="F229" s="38"/>
      <c r="G229" s="38"/>
      <c r="H229" s="38" t="n">
        <f aca="false">D229+F229-G229</f>
        <v>1</v>
      </c>
      <c r="I229" s="59" t="n">
        <v>0</v>
      </c>
      <c r="J229" s="60" t="n">
        <f aca="false">I229*E229</f>
        <v>0</v>
      </c>
      <c r="K229" s="61" t="n">
        <f aca="false">I229/H229</f>
        <v>0</v>
      </c>
      <c r="L229" s="62"/>
      <c r="M229" s="63" t="n">
        <f aca="false">TRUNC((L229*E229),3)</f>
        <v>0</v>
      </c>
      <c r="N229" s="61" t="n">
        <f aca="false">L229/H229</f>
        <v>0</v>
      </c>
      <c r="O229" s="64" t="n">
        <f aca="false">I229+L229</f>
        <v>0</v>
      </c>
      <c r="P229" s="65" t="n">
        <f aca="false">TRUNC((J229+M229),3)</f>
        <v>0</v>
      </c>
      <c r="Q229" s="66" t="n">
        <f aca="false">K229+N229</f>
        <v>0</v>
      </c>
      <c r="R229" s="42"/>
      <c r="S229" s="1"/>
      <c r="T229" s="1"/>
      <c r="U229" s="1"/>
    </row>
    <row r="230" s="43" customFormat="true" ht="46.25" hidden="false" customHeight="false" outlineLevel="0" collapsed="false">
      <c r="A230" s="34" t="s">
        <v>404</v>
      </c>
      <c r="B230" s="72" t="s">
        <v>405</v>
      </c>
      <c r="C230" s="58" t="s">
        <v>59</v>
      </c>
      <c r="D230" s="58" t="n">
        <v>1</v>
      </c>
      <c r="E230" s="38" t="n">
        <v>725.63</v>
      </c>
      <c r="F230" s="38"/>
      <c r="G230" s="38"/>
      <c r="H230" s="38" t="n">
        <f aca="false">D230+F230-G230</f>
        <v>1</v>
      </c>
      <c r="I230" s="59" t="n">
        <v>0</v>
      </c>
      <c r="J230" s="60" t="n">
        <f aca="false">I230*E230</f>
        <v>0</v>
      </c>
      <c r="K230" s="61" t="n">
        <f aca="false">I230/H230</f>
        <v>0</v>
      </c>
      <c r="L230" s="62"/>
      <c r="M230" s="63" t="n">
        <f aca="false">TRUNC((L230*E230),3)</f>
        <v>0</v>
      </c>
      <c r="N230" s="61" t="n">
        <f aca="false">L230/H230</f>
        <v>0</v>
      </c>
      <c r="O230" s="64" t="n">
        <f aca="false">I230+L230</f>
        <v>0</v>
      </c>
      <c r="P230" s="65" t="n">
        <f aca="false">TRUNC((J230+M230),3)</f>
        <v>0</v>
      </c>
      <c r="Q230" s="66" t="n">
        <f aca="false">K230+N230</f>
        <v>0</v>
      </c>
      <c r="R230" s="42"/>
      <c r="S230" s="1"/>
      <c r="T230" s="1"/>
      <c r="U230" s="1"/>
    </row>
    <row r="231" s="43" customFormat="true" ht="23.85" hidden="false" customHeight="false" outlineLevel="0" collapsed="false">
      <c r="A231" s="34" t="s">
        <v>406</v>
      </c>
      <c r="B231" s="72" t="s">
        <v>407</v>
      </c>
      <c r="C231" s="58" t="s">
        <v>59</v>
      </c>
      <c r="D231" s="58" t="n">
        <v>2</v>
      </c>
      <c r="E231" s="38" t="n">
        <v>106.04</v>
      </c>
      <c r="F231" s="38"/>
      <c r="G231" s="38"/>
      <c r="H231" s="38" t="n">
        <f aca="false">D231+F231-G231</f>
        <v>2</v>
      </c>
      <c r="I231" s="59" t="n">
        <v>0</v>
      </c>
      <c r="J231" s="60" t="n">
        <f aca="false">I231*E231</f>
        <v>0</v>
      </c>
      <c r="K231" s="61" t="n">
        <f aca="false">I231/H231</f>
        <v>0</v>
      </c>
      <c r="L231" s="62"/>
      <c r="M231" s="63" t="n">
        <f aca="false">TRUNC((L231*E231),3)</f>
        <v>0</v>
      </c>
      <c r="N231" s="61" t="n">
        <f aca="false">L231/H231</f>
        <v>0</v>
      </c>
      <c r="O231" s="64" t="n">
        <f aca="false">I231+L231</f>
        <v>0</v>
      </c>
      <c r="P231" s="65" t="n">
        <f aca="false">TRUNC((J231+M231),3)</f>
        <v>0</v>
      </c>
      <c r="Q231" s="66" t="n">
        <f aca="false">K231+N231</f>
        <v>0</v>
      </c>
      <c r="R231" s="42"/>
      <c r="S231" s="1"/>
      <c r="T231" s="1"/>
      <c r="U231" s="1"/>
    </row>
    <row r="232" s="43" customFormat="true" ht="23.85" hidden="false" customHeight="false" outlineLevel="0" collapsed="false">
      <c r="A232" s="34" t="s">
        <v>408</v>
      </c>
      <c r="B232" s="72" t="s">
        <v>286</v>
      </c>
      <c r="C232" s="58" t="s">
        <v>59</v>
      </c>
      <c r="D232" s="58" t="n">
        <v>1</v>
      </c>
      <c r="E232" s="38" t="n">
        <v>186.03</v>
      </c>
      <c r="F232" s="38"/>
      <c r="G232" s="38"/>
      <c r="H232" s="38" t="n">
        <f aca="false">D232+F232-G232</f>
        <v>1</v>
      </c>
      <c r="I232" s="59" t="n">
        <v>0</v>
      </c>
      <c r="J232" s="60" t="n">
        <f aca="false">I232*E232</f>
        <v>0</v>
      </c>
      <c r="K232" s="61" t="n">
        <f aca="false">I232/H232</f>
        <v>0</v>
      </c>
      <c r="L232" s="62"/>
      <c r="M232" s="63" t="n">
        <f aca="false">TRUNC((L232*E232),3)</f>
        <v>0</v>
      </c>
      <c r="N232" s="61" t="n">
        <f aca="false">L232/H232</f>
        <v>0</v>
      </c>
      <c r="O232" s="64" t="n">
        <f aca="false">I232+L232</f>
        <v>0</v>
      </c>
      <c r="P232" s="65" t="n">
        <f aca="false">TRUNC((J232+M232),3)</f>
        <v>0</v>
      </c>
      <c r="Q232" s="66" t="n">
        <f aca="false">K232+N232</f>
        <v>0</v>
      </c>
      <c r="R232" s="42"/>
      <c r="S232" s="1"/>
      <c r="T232" s="1"/>
      <c r="U232" s="1"/>
    </row>
    <row r="233" s="43" customFormat="true" ht="23.85" hidden="false" customHeight="false" outlineLevel="0" collapsed="false">
      <c r="A233" s="34" t="s">
        <v>409</v>
      </c>
      <c r="B233" s="72" t="s">
        <v>291</v>
      </c>
      <c r="C233" s="58" t="s">
        <v>59</v>
      </c>
      <c r="D233" s="58" t="n">
        <v>2</v>
      </c>
      <c r="E233" s="38" t="n">
        <v>26.75</v>
      </c>
      <c r="F233" s="38"/>
      <c r="G233" s="38"/>
      <c r="H233" s="38" t="n">
        <f aca="false">D233+F233-G233</f>
        <v>2</v>
      </c>
      <c r="I233" s="59" t="n">
        <v>0</v>
      </c>
      <c r="J233" s="60" t="n">
        <f aca="false">I233*E233</f>
        <v>0</v>
      </c>
      <c r="K233" s="61" t="n">
        <f aca="false">I233/H233</f>
        <v>0</v>
      </c>
      <c r="L233" s="62"/>
      <c r="M233" s="63" t="n">
        <f aca="false">TRUNC((L233*E233),3)</f>
        <v>0</v>
      </c>
      <c r="N233" s="61" t="n">
        <f aca="false">L233/H233</f>
        <v>0</v>
      </c>
      <c r="O233" s="64" t="n">
        <f aca="false">I233+L233</f>
        <v>0</v>
      </c>
      <c r="P233" s="65" t="n">
        <f aca="false">TRUNC((J233+M233),3)</f>
        <v>0</v>
      </c>
      <c r="Q233" s="66" t="n">
        <f aca="false">K233+N233</f>
        <v>0</v>
      </c>
      <c r="R233" s="42"/>
      <c r="S233" s="1"/>
      <c r="T233" s="1"/>
      <c r="U233" s="1"/>
    </row>
    <row r="234" s="43" customFormat="true" ht="23.85" hidden="false" customHeight="false" outlineLevel="0" collapsed="false">
      <c r="A234" s="34" t="s">
        <v>410</v>
      </c>
      <c r="B234" s="72" t="s">
        <v>291</v>
      </c>
      <c r="C234" s="58" t="s">
        <v>59</v>
      </c>
      <c r="D234" s="58" t="n">
        <v>2</v>
      </c>
      <c r="E234" s="38" t="n">
        <v>26.75</v>
      </c>
      <c r="F234" s="38"/>
      <c r="G234" s="38"/>
      <c r="H234" s="38" t="n">
        <f aca="false">D234+F234-G234</f>
        <v>2</v>
      </c>
      <c r="I234" s="59" t="n">
        <v>0</v>
      </c>
      <c r="J234" s="60" t="n">
        <f aca="false">I234*E234</f>
        <v>0</v>
      </c>
      <c r="K234" s="61" t="n">
        <f aca="false">I234/H234</f>
        <v>0</v>
      </c>
      <c r="L234" s="62"/>
      <c r="M234" s="63" t="n">
        <f aca="false">TRUNC((L234*E234),3)</f>
        <v>0</v>
      </c>
      <c r="N234" s="61" t="n">
        <f aca="false">L234/H234</f>
        <v>0</v>
      </c>
      <c r="O234" s="64" t="n">
        <f aca="false">I234+L234</f>
        <v>0</v>
      </c>
      <c r="P234" s="65" t="n">
        <f aca="false">TRUNC((J234+M234),3)</f>
        <v>0</v>
      </c>
      <c r="Q234" s="66" t="n">
        <f aca="false">K234+N234</f>
        <v>0</v>
      </c>
      <c r="R234" s="42"/>
      <c r="S234" s="1"/>
      <c r="T234" s="1"/>
      <c r="U234" s="1"/>
    </row>
    <row r="235" s="43" customFormat="true" ht="23.85" hidden="false" customHeight="false" outlineLevel="0" collapsed="false">
      <c r="A235" s="34" t="s">
        <v>411</v>
      </c>
      <c r="B235" s="72" t="s">
        <v>412</v>
      </c>
      <c r="C235" s="58" t="s">
        <v>59</v>
      </c>
      <c r="D235" s="58" t="n">
        <v>2</v>
      </c>
      <c r="E235" s="38" t="n">
        <v>154.16</v>
      </c>
      <c r="F235" s="38"/>
      <c r="G235" s="38"/>
      <c r="H235" s="38" t="n">
        <f aca="false">D235+F235-G235</f>
        <v>2</v>
      </c>
      <c r="I235" s="59" t="n">
        <v>0</v>
      </c>
      <c r="J235" s="60" t="n">
        <f aca="false">I235*E235</f>
        <v>0</v>
      </c>
      <c r="K235" s="61" t="n">
        <f aca="false">I235/H235</f>
        <v>0</v>
      </c>
      <c r="L235" s="62"/>
      <c r="M235" s="63" t="n">
        <f aca="false">TRUNC((L235*E235),3)</f>
        <v>0</v>
      </c>
      <c r="N235" s="61" t="n">
        <f aca="false">L235/H235</f>
        <v>0</v>
      </c>
      <c r="O235" s="64" t="n">
        <f aca="false">I235+L235</f>
        <v>0</v>
      </c>
      <c r="P235" s="65" t="n">
        <f aca="false">TRUNC((J235+M235),3)</f>
        <v>0</v>
      </c>
      <c r="Q235" s="66" t="n">
        <f aca="false">K235+N235</f>
        <v>0</v>
      </c>
      <c r="R235" s="42"/>
      <c r="S235" s="1"/>
      <c r="T235" s="1"/>
      <c r="U235" s="1"/>
    </row>
    <row r="236" s="43" customFormat="true" ht="23.85" hidden="false" customHeight="false" outlineLevel="0" collapsed="false">
      <c r="A236" s="34" t="s">
        <v>413</v>
      </c>
      <c r="B236" s="72" t="s">
        <v>286</v>
      </c>
      <c r="C236" s="58" t="s">
        <v>59</v>
      </c>
      <c r="D236" s="58" t="n">
        <v>1</v>
      </c>
      <c r="E236" s="38" t="n">
        <v>186.03</v>
      </c>
      <c r="F236" s="38"/>
      <c r="G236" s="38"/>
      <c r="H236" s="38" t="n">
        <f aca="false">D236+F236-G236</f>
        <v>1</v>
      </c>
      <c r="I236" s="59" t="n">
        <v>0</v>
      </c>
      <c r="J236" s="60" t="n">
        <f aca="false">I236*E236</f>
        <v>0</v>
      </c>
      <c r="K236" s="61" t="n">
        <f aca="false">I236/H236</f>
        <v>0</v>
      </c>
      <c r="L236" s="62"/>
      <c r="M236" s="63" t="n">
        <f aca="false">TRUNC((L236*E236),3)</f>
        <v>0</v>
      </c>
      <c r="N236" s="61" t="n">
        <f aca="false">L236/H236</f>
        <v>0</v>
      </c>
      <c r="O236" s="64" t="n">
        <f aca="false">I236+L236</f>
        <v>0</v>
      </c>
      <c r="P236" s="65" t="n">
        <f aca="false">TRUNC((J236+M236),3)</f>
        <v>0</v>
      </c>
      <c r="Q236" s="66" t="n">
        <f aca="false">K236+N236</f>
        <v>0</v>
      </c>
      <c r="R236" s="42"/>
      <c r="S236" s="1"/>
      <c r="T236" s="1"/>
      <c r="U236" s="1"/>
    </row>
    <row r="237" s="43" customFormat="true" ht="23.85" hidden="false" customHeight="false" outlineLevel="0" collapsed="false">
      <c r="A237" s="34" t="s">
        <v>414</v>
      </c>
      <c r="B237" s="72" t="s">
        <v>291</v>
      </c>
      <c r="C237" s="58" t="s">
        <v>59</v>
      </c>
      <c r="D237" s="58" t="n">
        <v>1</v>
      </c>
      <c r="E237" s="38" t="n">
        <v>26.75</v>
      </c>
      <c r="F237" s="38"/>
      <c r="G237" s="38"/>
      <c r="H237" s="38" t="n">
        <f aca="false">D237+F237-G237</f>
        <v>1</v>
      </c>
      <c r="I237" s="59" t="n">
        <v>0</v>
      </c>
      <c r="J237" s="60" t="n">
        <f aca="false">I237*E237</f>
        <v>0</v>
      </c>
      <c r="K237" s="61" t="n">
        <f aca="false">I237/H237</f>
        <v>0</v>
      </c>
      <c r="L237" s="62"/>
      <c r="M237" s="63" t="n">
        <f aca="false">TRUNC((L237*E237),3)</f>
        <v>0</v>
      </c>
      <c r="N237" s="61" t="n">
        <f aca="false">L237/H237</f>
        <v>0</v>
      </c>
      <c r="O237" s="64" t="n">
        <f aca="false">I237+L237</f>
        <v>0</v>
      </c>
      <c r="P237" s="65" t="n">
        <f aca="false">TRUNC((J237+M237),3)</f>
        <v>0</v>
      </c>
      <c r="Q237" s="66" t="n">
        <f aca="false">K237+N237</f>
        <v>0</v>
      </c>
      <c r="R237" s="42"/>
      <c r="S237" s="1"/>
      <c r="T237" s="1"/>
      <c r="U237" s="1"/>
    </row>
    <row r="238" s="43" customFormat="true" ht="23.85" hidden="false" customHeight="false" outlineLevel="0" collapsed="false">
      <c r="A238" s="34" t="s">
        <v>415</v>
      </c>
      <c r="B238" s="72" t="s">
        <v>288</v>
      </c>
      <c r="C238" s="58" t="s">
        <v>59</v>
      </c>
      <c r="D238" s="58" t="n">
        <v>1</v>
      </c>
      <c r="E238" s="38" t="n">
        <v>26.75</v>
      </c>
      <c r="F238" s="38"/>
      <c r="G238" s="38"/>
      <c r="H238" s="38" t="n">
        <f aca="false">D238+F238-G238</f>
        <v>1</v>
      </c>
      <c r="I238" s="59" t="n">
        <v>0</v>
      </c>
      <c r="J238" s="60" t="n">
        <f aca="false">I238*E238</f>
        <v>0</v>
      </c>
      <c r="K238" s="61" t="n">
        <f aca="false">I238/H238</f>
        <v>0</v>
      </c>
      <c r="L238" s="62"/>
      <c r="M238" s="63" t="n">
        <f aca="false">TRUNC((L238*E238),3)</f>
        <v>0</v>
      </c>
      <c r="N238" s="61" t="n">
        <f aca="false">L238/H238</f>
        <v>0</v>
      </c>
      <c r="O238" s="64" t="n">
        <f aca="false">I238+L238</f>
        <v>0</v>
      </c>
      <c r="P238" s="65" t="n">
        <f aca="false">TRUNC((J238+M238),3)</f>
        <v>0</v>
      </c>
      <c r="Q238" s="66" t="n">
        <f aca="false">K238+N238</f>
        <v>0</v>
      </c>
      <c r="R238" s="42"/>
      <c r="S238" s="1"/>
      <c r="T238" s="1"/>
      <c r="U238" s="1"/>
    </row>
    <row r="239" s="43" customFormat="true" ht="23.85" hidden="false" customHeight="false" outlineLevel="0" collapsed="false">
      <c r="A239" s="34" t="s">
        <v>416</v>
      </c>
      <c r="B239" s="72" t="s">
        <v>300</v>
      </c>
      <c r="C239" s="58" t="s">
        <v>59</v>
      </c>
      <c r="D239" s="58" t="n">
        <v>1</v>
      </c>
      <c r="E239" s="38" t="n">
        <v>26.75</v>
      </c>
      <c r="F239" s="38"/>
      <c r="G239" s="38"/>
      <c r="H239" s="38" t="n">
        <f aca="false">D239+F239-G239</f>
        <v>1</v>
      </c>
      <c r="I239" s="59" t="n">
        <v>0</v>
      </c>
      <c r="J239" s="60" t="n">
        <f aca="false">I239*E239</f>
        <v>0</v>
      </c>
      <c r="K239" s="61" t="n">
        <f aca="false">I239/H239</f>
        <v>0</v>
      </c>
      <c r="L239" s="62"/>
      <c r="M239" s="63" t="n">
        <f aca="false">TRUNC((L239*E239),3)</f>
        <v>0</v>
      </c>
      <c r="N239" s="61" t="n">
        <f aca="false">L239/H239</f>
        <v>0</v>
      </c>
      <c r="O239" s="64" t="n">
        <f aca="false">I239+L239</f>
        <v>0</v>
      </c>
      <c r="P239" s="65" t="n">
        <f aca="false">TRUNC((J239+M239),3)</f>
        <v>0</v>
      </c>
      <c r="Q239" s="66" t="n">
        <f aca="false">K239+N239</f>
        <v>0</v>
      </c>
      <c r="R239" s="42"/>
      <c r="S239" s="1"/>
      <c r="T239" s="1"/>
      <c r="U239" s="1"/>
    </row>
    <row r="240" s="43" customFormat="true" ht="23.85" hidden="false" customHeight="false" outlineLevel="0" collapsed="false">
      <c r="A240" s="34" t="s">
        <v>417</v>
      </c>
      <c r="B240" s="72" t="s">
        <v>291</v>
      </c>
      <c r="C240" s="58" t="s">
        <v>59</v>
      </c>
      <c r="D240" s="58" t="n">
        <v>1</v>
      </c>
      <c r="E240" s="38" t="n">
        <v>26.75</v>
      </c>
      <c r="F240" s="38"/>
      <c r="G240" s="38"/>
      <c r="H240" s="38" t="n">
        <f aca="false">D240+F240-G240</f>
        <v>1</v>
      </c>
      <c r="I240" s="59" t="n">
        <v>0</v>
      </c>
      <c r="J240" s="60" t="n">
        <f aca="false">I240*E240</f>
        <v>0</v>
      </c>
      <c r="K240" s="61" t="n">
        <f aca="false">I240/H240</f>
        <v>0</v>
      </c>
      <c r="L240" s="62"/>
      <c r="M240" s="63" t="n">
        <f aca="false">TRUNC((L240*E240),3)</f>
        <v>0</v>
      </c>
      <c r="N240" s="61" t="n">
        <f aca="false">L240/H240</f>
        <v>0</v>
      </c>
      <c r="O240" s="64" t="n">
        <f aca="false">I240+L240</f>
        <v>0</v>
      </c>
      <c r="P240" s="65" t="n">
        <f aca="false">TRUNC((J240+M240),3)</f>
        <v>0</v>
      </c>
      <c r="Q240" s="66" t="n">
        <f aca="false">K240+N240</f>
        <v>0</v>
      </c>
      <c r="R240" s="42"/>
      <c r="S240" s="1"/>
      <c r="T240" s="1"/>
      <c r="U240" s="1"/>
    </row>
    <row r="241" s="43" customFormat="true" ht="23.85" hidden="false" customHeight="false" outlineLevel="0" collapsed="false">
      <c r="A241" s="34" t="s">
        <v>418</v>
      </c>
      <c r="B241" s="72" t="s">
        <v>305</v>
      </c>
      <c r="C241" s="58" t="s">
        <v>59</v>
      </c>
      <c r="D241" s="58" t="n">
        <v>7</v>
      </c>
      <c r="E241" s="38" t="n">
        <v>72.11</v>
      </c>
      <c r="F241" s="38"/>
      <c r="G241" s="38"/>
      <c r="H241" s="38" t="n">
        <f aca="false">D241+F241-G241</f>
        <v>7</v>
      </c>
      <c r="I241" s="59" t="n">
        <v>0</v>
      </c>
      <c r="J241" s="60" t="n">
        <f aca="false">I241*E241</f>
        <v>0</v>
      </c>
      <c r="K241" s="61" t="n">
        <f aca="false">I241/H241</f>
        <v>0</v>
      </c>
      <c r="L241" s="62"/>
      <c r="M241" s="63" t="n">
        <f aca="false">TRUNC((L241*E241),3)</f>
        <v>0</v>
      </c>
      <c r="N241" s="61" t="n">
        <f aca="false">L241/H241</f>
        <v>0</v>
      </c>
      <c r="O241" s="64" t="n">
        <f aca="false">I241+L241</f>
        <v>0</v>
      </c>
      <c r="P241" s="65" t="n">
        <f aca="false">TRUNC((J241+M241),3)</f>
        <v>0</v>
      </c>
      <c r="Q241" s="66" t="n">
        <f aca="false">K241+N241</f>
        <v>0</v>
      </c>
      <c r="R241" s="42"/>
      <c r="S241" s="1"/>
      <c r="T241" s="1"/>
      <c r="U241" s="1"/>
    </row>
    <row r="242" s="43" customFormat="true" ht="46.25" hidden="false" customHeight="false" outlineLevel="0" collapsed="false">
      <c r="A242" s="34" t="s">
        <v>419</v>
      </c>
      <c r="B242" s="72" t="s">
        <v>307</v>
      </c>
      <c r="C242" s="58" t="s">
        <v>59</v>
      </c>
      <c r="D242" s="58" t="n">
        <v>7</v>
      </c>
      <c r="E242" s="38" t="n">
        <v>2801.17</v>
      </c>
      <c r="F242" s="38"/>
      <c r="G242" s="38"/>
      <c r="H242" s="38" t="n">
        <f aca="false">D242+F242-G242</f>
        <v>7</v>
      </c>
      <c r="I242" s="59" t="n">
        <v>0</v>
      </c>
      <c r="J242" s="60" t="n">
        <f aca="false">I242*E242</f>
        <v>0</v>
      </c>
      <c r="K242" s="61" t="n">
        <f aca="false">I242/H242</f>
        <v>0</v>
      </c>
      <c r="L242" s="62"/>
      <c r="M242" s="63" t="n">
        <f aca="false">TRUNC((L242*E242),3)</f>
        <v>0</v>
      </c>
      <c r="N242" s="61" t="n">
        <f aca="false">L242/H242</f>
        <v>0</v>
      </c>
      <c r="O242" s="64" t="n">
        <f aca="false">I242+L242</f>
        <v>0</v>
      </c>
      <c r="P242" s="65" t="n">
        <f aca="false">TRUNC((J242+M242),3)</f>
        <v>0</v>
      </c>
      <c r="Q242" s="66" t="n">
        <f aca="false">K242+N242</f>
        <v>0</v>
      </c>
      <c r="R242" s="42"/>
      <c r="S242" s="1"/>
      <c r="T242" s="1"/>
      <c r="U242" s="1"/>
    </row>
    <row r="243" s="43" customFormat="true" ht="23.85" hidden="false" customHeight="false" outlineLevel="0" collapsed="false">
      <c r="A243" s="34" t="s">
        <v>420</v>
      </c>
      <c r="B243" s="72" t="s">
        <v>305</v>
      </c>
      <c r="C243" s="58" t="s">
        <v>59</v>
      </c>
      <c r="D243" s="58" t="n">
        <v>2</v>
      </c>
      <c r="E243" s="38" t="n">
        <v>72.11</v>
      </c>
      <c r="F243" s="38"/>
      <c r="G243" s="38"/>
      <c r="H243" s="38" t="n">
        <f aca="false">D243+F243-G243</f>
        <v>2</v>
      </c>
      <c r="I243" s="59" t="n">
        <v>0</v>
      </c>
      <c r="J243" s="60" t="n">
        <f aca="false">I243*E243</f>
        <v>0</v>
      </c>
      <c r="K243" s="61" t="n">
        <f aca="false">I243/H243</f>
        <v>0</v>
      </c>
      <c r="L243" s="62"/>
      <c r="M243" s="63" t="n">
        <f aca="false">TRUNC((L243*E243),3)</f>
        <v>0</v>
      </c>
      <c r="N243" s="61" t="n">
        <f aca="false">L243/H243</f>
        <v>0</v>
      </c>
      <c r="O243" s="64" t="n">
        <f aca="false">I243+L243</f>
        <v>0</v>
      </c>
      <c r="P243" s="65" t="n">
        <f aca="false">TRUNC((J243+M243),3)</f>
        <v>0</v>
      </c>
      <c r="Q243" s="66" t="n">
        <f aca="false">K243+N243</f>
        <v>0</v>
      </c>
      <c r="R243" s="42"/>
      <c r="S243" s="1"/>
      <c r="T243" s="1"/>
      <c r="U243" s="1"/>
    </row>
    <row r="244" s="43" customFormat="true" ht="13.8" hidden="false" customHeight="false" outlineLevel="0" collapsed="false">
      <c r="A244" s="34" t="s">
        <v>421</v>
      </c>
      <c r="B244" s="72" t="s">
        <v>422</v>
      </c>
      <c r="C244" s="58" t="s">
        <v>59</v>
      </c>
      <c r="D244" s="58" t="n">
        <v>1</v>
      </c>
      <c r="E244" s="38" t="n">
        <v>17.86</v>
      </c>
      <c r="F244" s="38"/>
      <c r="G244" s="38"/>
      <c r="H244" s="38" t="n">
        <f aca="false">D244+F244-G244</f>
        <v>1</v>
      </c>
      <c r="I244" s="59" t="n">
        <v>0</v>
      </c>
      <c r="J244" s="60" t="n">
        <f aca="false">I244*E244</f>
        <v>0</v>
      </c>
      <c r="K244" s="61" t="n">
        <f aca="false">I244/H244</f>
        <v>0</v>
      </c>
      <c r="L244" s="62"/>
      <c r="M244" s="63" t="n">
        <f aca="false">TRUNC((L244*E244),3)</f>
        <v>0</v>
      </c>
      <c r="N244" s="61" t="n">
        <f aca="false">L244/H244</f>
        <v>0</v>
      </c>
      <c r="O244" s="64" t="n">
        <f aca="false">I244+L244</f>
        <v>0</v>
      </c>
      <c r="P244" s="65" t="n">
        <f aca="false">TRUNC((J244+M244),3)</f>
        <v>0</v>
      </c>
      <c r="Q244" s="66" t="n">
        <f aca="false">K244+N244</f>
        <v>0</v>
      </c>
      <c r="R244" s="42"/>
      <c r="S244" s="1"/>
      <c r="T244" s="1"/>
      <c r="U244" s="1"/>
    </row>
    <row r="245" s="43" customFormat="true" ht="23.85" hidden="false" customHeight="false" outlineLevel="0" collapsed="false">
      <c r="A245" s="34" t="s">
        <v>423</v>
      </c>
      <c r="B245" s="72" t="s">
        <v>284</v>
      </c>
      <c r="C245" s="58" t="s">
        <v>59</v>
      </c>
      <c r="D245" s="58" t="n">
        <v>2</v>
      </c>
      <c r="E245" s="38" t="n">
        <v>121.67</v>
      </c>
      <c r="F245" s="38"/>
      <c r="G245" s="38"/>
      <c r="H245" s="38" t="n">
        <f aca="false">D245+F245-G245</f>
        <v>2</v>
      </c>
      <c r="I245" s="59" t="n">
        <v>0</v>
      </c>
      <c r="J245" s="60" t="n">
        <f aca="false">I245*E245</f>
        <v>0</v>
      </c>
      <c r="K245" s="61" t="n">
        <f aca="false">I245/H245</f>
        <v>0</v>
      </c>
      <c r="L245" s="62"/>
      <c r="M245" s="63" t="n">
        <f aca="false">TRUNC((L245*E245),3)</f>
        <v>0</v>
      </c>
      <c r="N245" s="61" t="n">
        <f aca="false">L245/H245</f>
        <v>0</v>
      </c>
      <c r="O245" s="64" t="n">
        <f aca="false">I245+L245</f>
        <v>0</v>
      </c>
      <c r="P245" s="65" t="n">
        <f aca="false">TRUNC((J245+M245),3)</f>
        <v>0</v>
      </c>
      <c r="Q245" s="66" t="n">
        <f aca="false">K245+N245</f>
        <v>0</v>
      </c>
      <c r="R245" s="42"/>
      <c r="S245" s="1"/>
      <c r="T245" s="1"/>
      <c r="U245" s="1"/>
    </row>
    <row r="246" s="43" customFormat="true" ht="23.85" hidden="false" customHeight="false" outlineLevel="0" collapsed="false">
      <c r="A246" s="34" t="s">
        <v>424</v>
      </c>
      <c r="B246" s="72" t="s">
        <v>286</v>
      </c>
      <c r="C246" s="58" t="s">
        <v>59</v>
      </c>
      <c r="D246" s="58" t="n">
        <v>1</v>
      </c>
      <c r="E246" s="38" t="n">
        <v>186.03</v>
      </c>
      <c r="F246" s="38"/>
      <c r="G246" s="38"/>
      <c r="H246" s="38" t="n">
        <f aca="false">D246+F246-G246</f>
        <v>1</v>
      </c>
      <c r="I246" s="59" t="n">
        <v>0</v>
      </c>
      <c r="J246" s="60" t="n">
        <f aca="false">I246*E246</f>
        <v>0</v>
      </c>
      <c r="K246" s="61" t="n">
        <f aca="false">I246/H246</f>
        <v>0</v>
      </c>
      <c r="L246" s="62"/>
      <c r="M246" s="63" t="n">
        <f aca="false">TRUNC((L246*E246),3)</f>
        <v>0</v>
      </c>
      <c r="N246" s="61" t="n">
        <f aca="false">L246/H246</f>
        <v>0</v>
      </c>
      <c r="O246" s="64" t="n">
        <f aca="false">I246+L246</f>
        <v>0</v>
      </c>
      <c r="P246" s="65" t="n">
        <f aca="false">TRUNC((J246+M246),3)</f>
        <v>0</v>
      </c>
      <c r="Q246" s="66" t="n">
        <f aca="false">K246+N246</f>
        <v>0</v>
      </c>
      <c r="R246" s="42"/>
      <c r="S246" s="1"/>
      <c r="T246" s="1"/>
      <c r="U246" s="1"/>
    </row>
    <row r="247" s="43" customFormat="true" ht="23.85" hidden="false" customHeight="false" outlineLevel="0" collapsed="false">
      <c r="A247" s="34" t="s">
        <v>425</v>
      </c>
      <c r="B247" s="72" t="s">
        <v>291</v>
      </c>
      <c r="C247" s="58" t="s">
        <v>59</v>
      </c>
      <c r="D247" s="58" t="n">
        <v>1</v>
      </c>
      <c r="E247" s="38" t="n">
        <v>26.75</v>
      </c>
      <c r="F247" s="38"/>
      <c r="G247" s="38"/>
      <c r="H247" s="38" t="n">
        <f aca="false">D247+F247-G247</f>
        <v>1</v>
      </c>
      <c r="I247" s="59" t="n">
        <v>0</v>
      </c>
      <c r="J247" s="60" t="n">
        <f aca="false">I247*E247</f>
        <v>0</v>
      </c>
      <c r="K247" s="61" t="n">
        <f aca="false">I247/H247</f>
        <v>0</v>
      </c>
      <c r="L247" s="62"/>
      <c r="M247" s="63" t="n">
        <f aca="false">TRUNC((L247*E247),3)</f>
        <v>0</v>
      </c>
      <c r="N247" s="61" t="n">
        <f aca="false">L247/H247</f>
        <v>0</v>
      </c>
      <c r="O247" s="64" t="n">
        <f aca="false">I247+L247</f>
        <v>0</v>
      </c>
      <c r="P247" s="65" t="n">
        <f aca="false">TRUNC((J247+M247),3)</f>
        <v>0</v>
      </c>
      <c r="Q247" s="66" t="n">
        <f aca="false">K247+N247</f>
        <v>0</v>
      </c>
      <c r="R247" s="42"/>
      <c r="S247" s="1"/>
      <c r="T247" s="1"/>
      <c r="U247" s="1"/>
    </row>
    <row r="248" s="43" customFormat="true" ht="23.85" hidden="false" customHeight="false" outlineLevel="0" collapsed="false">
      <c r="A248" s="34" t="s">
        <v>426</v>
      </c>
      <c r="B248" s="72" t="s">
        <v>300</v>
      </c>
      <c r="C248" s="58" t="s">
        <v>59</v>
      </c>
      <c r="D248" s="58" t="n">
        <v>1</v>
      </c>
      <c r="E248" s="38" t="n">
        <v>26.75</v>
      </c>
      <c r="F248" s="38"/>
      <c r="G248" s="38"/>
      <c r="H248" s="38" t="n">
        <f aca="false">D248+F248-G248</f>
        <v>1</v>
      </c>
      <c r="I248" s="59" t="n">
        <v>0</v>
      </c>
      <c r="J248" s="60" t="n">
        <f aca="false">I248*E248</f>
        <v>0</v>
      </c>
      <c r="K248" s="61" t="n">
        <f aca="false">I248/H248</f>
        <v>0</v>
      </c>
      <c r="L248" s="62"/>
      <c r="M248" s="63" t="n">
        <f aca="false">TRUNC((L248*E248),3)</f>
        <v>0</v>
      </c>
      <c r="N248" s="61" t="n">
        <f aca="false">L248/H248</f>
        <v>0</v>
      </c>
      <c r="O248" s="64" t="n">
        <f aca="false">I248+L248</f>
        <v>0</v>
      </c>
      <c r="P248" s="65" t="n">
        <f aca="false">TRUNC((J248+M248),3)</f>
        <v>0</v>
      </c>
      <c r="Q248" s="66" t="n">
        <f aca="false">K248+N248</f>
        <v>0</v>
      </c>
      <c r="R248" s="42"/>
      <c r="S248" s="1"/>
      <c r="T248" s="1"/>
      <c r="U248" s="1"/>
    </row>
    <row r="249" s="43" customFormat="true" ht="23.85" hidden="false" customHeight="false" outlineLevel="0" collapsed="false">
      <c r="A249" s="34" t="s">
        <v>427</v>
      </c>
      <c r="B249" s="72" t="s">
        <v>305</v>
      </c>
      <c r="C249" s="58" t="s">
        <v>59</v>
      </c>
      <c r="D249" s="58" t="n">
        <v>2</v>
      </c>
      <c r="E249" s="38" t="n">
        <v>72.11</v>
      </c>
      <c r="F249" s="38"/>
      <c r="G249" s="38"/>
      <c r="H249" s="38" t="n">
        <f aca="false">D249+F249-G249</f>
        <v>2</v>
      </c>
      <c r="I249" s="59" t="n">
        <v>0</v>
      </c>
      <c r="J249" s="60" t="n">
        <f aca="false">I249*E249</f>
        <v>0</v>
      </c>
      <c r="K249" s="61" t="n">
        <f aca="false">I249/H249</f>
        <v>0</v>
      </c>
      <c r="L249" s="62"/>
      <c r="M249" s="63" t="n">
        <f aca="false">TRUNC((L249*E249),3)</f>
        <v>0</v>
      </c>
      <c r="N249" s="61" t="n">
        <f aca="false">L249/H249</f>
        <v>0</v>
      </c>
      <c r="O249" s="64" t="n">
        <f aca="false">I249+L249</f>
        <v>0</v>
      </c>
      <c r="P249" s="65" t="n">
        <f aca="false">TRUNC((J249+M249),3)</f>
        <v>0</v>
      </c>
      <c r="Q249" s="66" t="n">
        <f aca="false">K249+N249</f>
        <v>0</v>
      </c>
      <c r="R249" s="42"/>
      <c r="S249" s="1"/>
      <c r="T249" s="1"/>
      <c r="U249" s="1"/>
    </row>
    <row r="250" s="43" customFormat="true" ht="13.8" hidden="false" customHeight="false" outlineLevel="0" collapsed="false">
      <c r="A250" s="34" t="s">
        <v>428</v>
      </c>
      <c r="B250" s="72" t="s">
        <v>429</v>
      </c>
      <c r="C250" s="58" t="s">
        <v>59</v>
      </c>
      <c r="D250" s="58" t="n">
        <v>2</v>
      </c>
      <c r="E250" s="38" t="n">
        <v>166.23</v>
      </c>
      <c r="F250" s="38"/>
      <c r="G250" s="38"/>
      <c r="H250" s="38" t="n">
        <f aca="false">D250+F250-G250</f>
        <v>2</v>
      </c>
      <c r="I250" s="59" t="n">
        <v>0</v>
      </c>
      <c r="J250" s="60" t="n">
        <f aca="false">I250*E250</f>
        <v>0</v>
      </c>
      <c r="K250" s="61" t="n">
        <f aca="false">I250/H250</f>
        <v>0</v>
      </c>
      <c r="L250" s="62"/>
      <c r="M250" s="63" t="n">
        <f aca="false">TRUNC((L250*E250),3)</f>
        <v>0</v>
      </c>
      <c r="N250" s="61" t="n">
        <f aca="false">L250/H250</f>
        <v>0</v>
      </c>
      <c r="O250" s="64" t="n">
        <f aca="false">I250+L250</f>
        <v>0</v>
      </c>
      <c r="P250" s="65" t="n">
        <f aca="false">TRUNC((J250+M250),3)</f>
        <v>0</v>
      </c>
      <c r="Q250" s="66" t="n">
        <f aca="false">K250+N250</f>
        <v>0</v>
      </c>
      <c r="R250" s="42"/>
      <c r="S250" s="1"/>
      <c r="T250" s="1"/>
      <c r="U250" s="1"/>
    </row>
    <row r="251" s="43" customFormat="true" ht="46.25" hidden="false" customHeight="false" outlineLevel="0" collapsed="false">
      <c r="A251" s="34" t="s">
        <v>430</v>
      </c>
      <c r="B251" s="72" t="s">
        <v>431</v>
      </c>
      <c r="C251" s="58" t="s">
        <v>59</v>
      </c>
      <c r="D251" s="58" t="n">
        <v>2</v>
      </c>
      <c r="E251" s="38" t="n">
        <v>4541.17</v>
      </c>
      <c r="F251" s="38"/>
      <c r="G251" s="38"/>
      <c r="H251" s="38" t="n">
        <f aca="false">D251+F251-G251</f>
        <v>2</v>
      </c>
      <c r="I251" s="59" t="n">
        <v>0</v>
      </c>
      <c r="J251" s="60" t="n">
        <f aca="false">I251*E251</f>
        <v>0</v>
      </c>
      <c r="K251" s="61" t="n">
        <f aca="false">I251/H251</f>
        <v>0</v>
      </c>
      <c r="L251" s="62"/>
      <c r="M251" s="63" t="n">
        <f aca="false">TRUNC((L251*E251),3)</f>
        <v>0</v>
      </c>
      <c r="N251" s="61" t="n">
        <f aca="false">L251/H251</f>
        <v>0</v>
      </c>
      <c r="O251" s="64" t="n">
        <f aca="false">I251+L251</f>
        <v>0</v>
      </c>
      <c r="P251" s="65" t="n">
        <f aca="false">TRUNC((J251+M251),3)</f>
        <v>0</v>
      </c>
      <c r="Q251" s="66" t="n">
        <f aca="false">K251+N251</f>
        <v>0</v>
      </c>
      <c r="R251" s="42"/>
      <c r="S251" s="1"/>
      <c r="T251" s="1"/>
      <c r="U251" s="1"/>
    </row>
    <row r="252" s="43" customFormat="true" ht="13.8" hidden="false" customHeight="false" outlineLevel="0" collapsed="false">
      <c r="A252" s="49" t="s">
        <v>432</v>
      </c>
      <c r="B252" s="50" t="s">
        <v>309</v>
      </c>
      <c r="C252" s="51"/>
      <c r="D252" s="52"/>
      <c r="E252" s="51"/>
      <c r="F252" s="51"/>
      <c r="G252" s="51"/>
      <c r="H252" s="51"/>
      <c r="I252" s="53"/>
      <c r="J252" s="51"/>
      <c r="K252" s="54"/>
      <c r="L252" s="51"/>
      <c r="M252" s="55" t="n">
        <f aca="false">SUM(M253:M255)</f>
        <v>0</v>
      </c>
      <c r="N252" s="54"/>
      <c r="O252" s="53"/>
      <c r="P252" s="55" t="n">
        <f aca="false">SUM(P253:P255)</f>
        <v>0</v>
      </c>
      <c r="Q252" s="54"/>
      <c r="R252" s="42"/>
      <c r="S252" s="1"/>
      <c r="T252" s="1"/>
      <c r="U252" s="1"/>
    </row>
    <row r="253" s="43" customFormat="true" ht="23.85" hidden="false" customHeight="false" outlineLevel="0" collapsed="false">
      <c r="A253" s="34" t="s">
        <v>433</v>
      </c>
      <c r="B253" s="74" t="s">
        <v>434</v>
      </c>
      <c r="C253" s="57" t="s">
        <v>35</v>
      </c>
      <c r="D253" s="58" t="n">
        <v>7.92</v>
      </c>
      <c r="E253" s="38" t="n">
        <v>783.809343434344</v>
      </c>
      <c r="F253" s="38"/>
      <c r="G253" s="38"/>
      <c r="H253" s="38" t="n">
        <f aca="false">D253+F253-G253</f>
        <v>7.92</v>
      </c>
      <c r="I253" s="59" t="n">
        <v>0</v>
      </c>
      <c r="J253" s="60" t="n">
        <f aca="false">I253*E253</f>
        <v>0</v>
      </c>
      <c r="K253" s="61" t="n">
        <f aca="false">I253/H253</f>
        <v>0</v>
      </c>
      <c r="L253" s="62"/>
      <c r="M253" s="63" t="n">
        <f aca="false">TRUNC((L253*E253),3)</f>
        <v>0</v>
      </c>
      <c r="N253" s="61" t="n">
        <f aca="false">L253/H253</f>
        <v>0</v>
      </c>
      <c r="O253" s="64" t="n">
        <f aca="false">I253+L253</f>
        <v>0</v>
      </c>
      <c r="P253" s="65" t="n">
        <f aca="false">TRUNC((J253+M253),3)</f>
        <v>0</v>
      </c>
      <c r="Q253" s="66" t="n">
        <f aca="false">K253+N253</f>
        <v>0</v>
      </c>
      <c r="R253" s="42"/>
      <c r="S253" s="1"/>
      <c r="T253" s="1"/>
      <c r="U253" s="1"/>
    </row>
    <row r="254" s="43" customFormat="true" ht="23.85" hidden="false" customHeight="false" outlineLevel="0" collapsed="false">
      <c r="A254" s="34" t="s">
        <v>435</v>
      </c>
      <c r="B254" s="74" t="s">
        <v>313</v>
      </c>
      <c r="C254" s="57" t="s">
        <v>35</v>
      </c>
      <c r="D254" s="58" t="n">
        <v>72.72</v>
      </c>
      <c r="E254" s="38" t="n">
        <v>1297.87995049505</v>
      </c>
      <c r="F254" s="38"/>
      <c r="G254" s="38"/>
      <c r="H254" s="38" t="n">
        <f aca="false">D254+F254-G254</f>
        <v>72.72</v>
      </c>
      <c r="I254" s="59" t="n">
        <v>0</v>
      </c>
      <c r="J254" s="60" t="n">
        <f aca="false">I254*E254</f>
        <v>0</v>
      </c>
      <c r="K254" s="61" t="n">
        <f aca="false">I254/H254</f>
        <v>0</v>
      </c>
      <c r="L254" s="62"/>
      <c r="M254" s="63" t="n">
        <f aca="false">TRUNC((L254*E254),3)</f>
        <v>0</v>
      </c>
      <c r="N254" s="61" t="n">
        <f aca="false">L254/H254</f>
        <v>0</v>
      </c>
      <c r="O254" s="64" t="n">
        <f aca="false">I254+L254</f>
        <v>0</v>
      </c>
      <c r="P254" s="65" t="n">
        <f aca="false">TRUNC((J254+M254),3)</f>
        <v>0</v>
      </c>
      <c r="Q254" s="66" t="n">
        <f aca="false">K254+N254</f>
        <v>0</v>
      </c>
      <c r="R254" s="42"/>
      <c r="S254" s="1"/>
      <c r="T254" s="1"/>
      <c r="U254" s="1"/>
    </row>
    <row r="255" s="43" customFormat="true" ht="35.05" hidden="false" customHeight="false" outlineLevel="0" collapsed="false">
      <c r="A255" s="34" t="s">
        <v>436</v>
      </c>
      <c r="B255" s="74" t="s">
        <v>311</v>
      </c>
      <c r="C255" s="57" t="s">
        <v>35</v>
      </c>
      <c r="D255" s="58" t="n">
        <v>23</v>
      </c>
      <c r="E255" s="38" t="n">
        <v>671.69</v>
      </c>
      <c r="F255" s="38"/>
      <c r="G255" s="38"/>
      <c r="H255" s="38" t="n">
        <f aca="false">D255+F255-G255</f>
        <v>23</v>
      </c>
      <c r="I255" s="59" t="n">
        <v>0</v>
      </c>
      <c r="J255" s="60" t="n">
        <f aca="false">I255*E255</f>
        <v>0</v>
      </c>
      <c r="K255" s="61" t="n">
        <f aca="false">I255/H255</f>
        <v>0</v>
      </c>
      <c r="L255" s="62"/>
      <c r="M255" s="63" t="n">
        <f aca="false">TRUNC((L255*E255),3)</f>
        <v>0</v>
      </c>
      <c r="N255" s="61" t="n">
        <f aca="false">L255/H255</f>
        <v>0</v>
      </c>
      <c r="O255" s="64" t="n">
        <f aca="false">I255+L255</f>
        <v>0</v>
      </c>
      <c r="P255" s="65" t="n">
        <f aca="false">TRUNC((J255+M255),3)</f>
        <v>0</v>
      </c>
      <c r="Q255" s="66" t="n">
        <f aca="false">K255+N255</f>
        <v>0</v>
      </c>
      <c r="R255" s="42"/>
      <c r="S255" s="1"/>
      <c r="T255" s="1"/>
      <c r="U255" s="1"/>
    </row>
    <row r="256" s="43" customFormat="true" ht="13.8" hidden="false" customHeight="false" outlineLevel="0" collapsed="false">
      <c r="A256" s="49" t="s">
        <v>437</v>
      </c>
      <c r="B256" s="50" t="s">
        <v>315</v>
      </c>
      <c r="C256" s="51"/>
      <c r="D256" s="52"/>
      <c r="E256" s="51"/>
      <c r="F256" s="51"/>
      <c r="G256" s="51"/>
      <c r="H256" s="51"/>
      <c r="I256" s="53"/>
      <c r="J256" s="51"/>
      <c r="K256" s="54"/>
      <c r="L256" s="51"/>
      <c r="M256" s="55" t="n">
        <f aca="false">SUM(M257:M260)</f>
        <v>0</v>
      </c>
      <c r="N256" s="54"/>
      <c r="O256" s="53"/>
      <c r="P256" s="55" t="n">
        <f aca="false">SUM(P257:P260)</f>
        <v>0</v>
      </c>
      <c r="Q256" s="54"/>
      <c r="R256" s="42"/>
      <c r="S256" s="1"/>
      <c r="T256" s="1"/>
      <c r="U256" s="1"/>
    </row>
    <row r="257" s="43" customFormat="true" ht="46.25" hidden="false" customHeight="false" outlineLevel="0" collapsed="false">
      <c r="A257" s="34" t="s">
        <v>438</v>
      </c>
      <c r="B257" s="74" t="s">
        <v>321</v>
      </c>
      <c r="C257" s="58" t="s">
        <v>59</v>
      </c>
      <c r="D257" s="58" t="n">
        <v>16</v>
      </c>
      <c r="E257" s="38" t="n">
        <v>1266.97</v>
      </c>
      <c r="F257" s="38"/>
      <c r="G257" s="38"/>
      <c r="H257" s="38" t="n">
        <f aca="false">D257+F257-G257</f>
        <v>16</v>
      </c>
      <c r="I257" s="59" t="n">
        <v>0</v>
      </c>
      <c r="J257" s="60" t="n">
        <f aca="false">I257*E257</f>
        <v>0</v>
      </c>
      <c r="K257" s="61" t="n">
        <f aca="false">I257/H257</f>
        <v>0</v>
      </c>
      <c r="L257" s="62"/>
      <c r="M257" s="63" t="n">
        <f aca="false">TRUNC((L257*E257),3)</f>
        <v>0</v>
      </c>
      <c r="N257" s="61" t="n">
        <f aca="false">L257/H257</f>
        <v>0</v>
      </c>
      <c r="O257" s="64" t="n">
        <f aca="false">I257+L257</f>
        <v>0</v>
      </c>
      <c r="P257" s="65" t="n">
        <f aca="false">TRUNC((J257+M257),3)</f>
        <v>0</v>
      </c>
      <c r="Q257" s="66" t="n">
        <f aca="false">K257+N257</f>
        <v>0</v>
      </c>
      <c r="R257" s="42"/>
      <c r="S257" s="1"/>
      <c r="T257" s="1"/>
      <c r="U257" s="1"/>
    </row>
    <row r="258" s="43" customFormat="true" ht="46.25" hidden="false" customHeight="false" outlineLevel="0" collapsed="false">
      <c r="A258" s="34" t="s">
        <v>439</v>
      </c>
      <c r="B258" s="74" t="s">
        <v>440</v>
      </c>
      <c r="C258" s="58" t="s">
        <v>59</v>
      </c>
      <c r="D258" s="58" t="n">
        <v>4</v>
      </c>
      <c r="E258" s="38" t="n">
        <v>1370.91</v>
      </c>
      <c r="F258" s="38"/>
      <c r="G258" s="38"/>
      <c r="H258" s="38" t="n">
        <f aca="false">D258+F258-G258</f>
        <v>4</v>
      </c>
      <c r="I258" s="59" t="n">
        <v>0</v>
      </c>
      <c r="J258" s="60" t="n">
        <f aca="false">I258*E258</f>
        <v>0</v>
      </c>
      <c r="K258" s="61" t="n">
        <f aca="false">I258/H258</f>
        <v>0</v>
      </c>
      <c r="L258" s="62"/>
      <c r="M258" s="63" t="n">
        <f aca="false">TRUNC((L258*E258),3)</f>
        <v>0</v>
      </c>
      <c r="N258" s="61" t="n">
        <f aca="false">L258/H258</f>
        <v>0</v>
      </c>
      <c r="O258" s="64" t="n">
        <f aca="false">I258+L258</f>
        <v>0</v>
      </c>
      <c r="P258" s="65" t="n">
        <f aca="false">TRUNC((J258+M258),3)</f>
        <v>0</v>
      </c>
      <c r="Q258" s="66" t="n">
        <f aca="false">K258+N258</f>
        <v>0</v>
      </c>
      <c r="R258" s="42"/>
      <c r="S258" s="1"/>
      <c r="T258" s="1"/>
      <c r="U258" s="1"/>
    </row>
    <row r="259" s="43" customFormat="true" ht="35.05" hidden="false" customHeight="false" outlineLevel="0" collapsed="false">
      <c r="A259" s="34" t="s">
        <v>441</v>
      </c>
      <c r="B259" s="74" t="s">
        <v>323</v>
      </c>
      <c r="C259" s="58" t="s">
        <v>59</v>
      </c>
      <c r="D259" s="58" t="n">
        <v>16</v>
      </c>
      <c r="E259" s="38" t="n">
        <v>501.08</v>
      </c>
      <c r="F259" s="38"/>
      <c r="G259" s="38"/>
      <c r="H259" s="38" t="n">
        <f aca="false">D259+F259-G259</f>
        <v>16</v>
      </c>
      <c r="I259" s="59" t="n">
        <v>0</v>
      </c>
      <c r="J259" s="60" t="n">
        <f aca="false">I259*E259</f>
        <v>0</v>
      </c>
      <c r="K259" s="61" t="n">
        <f aca="false">I259/H259</f>
        <v>0</v>
      </c>
      <c r="L259" s="62"/>
      <c r="M259" s="63" t="n">
        <f aca="false">TRUNC((L259*E259),3)</f>
        <v>0</v>
      </c>
      <c r="N259" s="61" t="n">
        <f aca="false">L259/H259</f>
        <v>0</v>
      </c>
      <c r="O259" s="64" t="n">
        <f aca="false">I259+L259</f>
        <v>0</v>
      </c>
      <c r="P259" s="65" t="n">
        <f aca="false">TRUNC((J259+M259),3)</f>
        <v>0</v>
      </c>
      <c r="Q259" s="66" t="n">
        <f aca="false">K259+N259</f>
        <v>0</v>
      </c>
      <c r="R259" s="42"/>
      <c r="S259" s="1"/>
      <c r="T259" s="1"/>
      <c r="U259" s="1"/>
    </row>
    <row r="260" s="43" customFormat="true" ht="35.05" hidden="false" customHeight="false" outlineLevel="0" collapsed="false">
      <c r="A260" s="34" t="s">
        <v>442</v>
      </c>
      <c r="B260" s="74" t="s">
        <v>443</v>
      </c>
      <c r="C260" s="58" t="s">
        <v>59</v>
      </c>
      <c r="D260" s="58" t="n">
        <v>4</v>
      </c>
      <c r="E260" s="38" t="n">
        <v>501.08</v>
      </c>
      <c r="F260" s="38"/>
      <c r="G260" s="38"/>
      <c r="H260" s="38" t="n">
        <f aca="false">D260+F260-G260</f>
        <v>4</v>
      </c>
      <c r="I260" s="59" t="n">
        <v>0</v>
      </c>
      <c r="J260" s="60" t="n">
        <f aca="false">I260*E260</f>
        <v>0</v>
      </c>
      <c r="K260" s="61" t="n">
        <f aca="false">I260/H260</f>
        <v>0</v>
      </c>
      <c r="L260" s="62"/>
      <c r="M260" s="63" t="n">
        <f aca="false">TRUNC((L260*E260),3)</f>
        <v>0</v>
      </c>
      <c r="N260" s="61" t="n">
        <f aca="false">L260/H260</f>
        <v>0</v>
      </c>
      <c r="O260" s="64" t="n">
        <f aca="false">I260+L260</f>
        <v>0</v>
      </c>
      <c r="P260" s="65" t="n">
        <f aca="false">TRUNC((J260+M260),3)</f>
        <v>0</v>
      </c>
      <c r="Q260" s="66" t="n">
        <f aca="false">K260+N260</f>
        <v>0</v>
      </c>
      <c r="R260" s="42"/>
      <c r="S260" s="1"/>
      <c r="T260" s="1"/>
      <c r="U260" s="1"/>
    </row>
    <row r="261" s="43" customFormat="true" ht="13.8" hidden="false" customHeight="false" outlineLevel="0" collapsed="false">
      <c r="A261" s="49" t="s">
        <v>444</v>
      </c>
      <c r="B261" s="50" t="s">
        <v>329</v>
      </c>
      <c r="C261" s="51"/>
      <c r="D261" s="52"/>
      <c r="E261" s="51"/>
      <c r="F261" s="51"/>
      <c r="G261" s="51"/>
      <c r="H261" s="51"/>
      <c r="I261" s="53"/>
      <c r="J261" s="51"/>
      <c r="K261" s="54"/>
      <c r="L261" s="51"/>
      <c r="M261" s="55" t="n">
        <f aca="false">SUM(M262:M263)</f>
        <v>0</v>
      </c>
      <c r="N261" s="54"/>
      <c r="O261" s="53"/>
      <c r="P261" s="55" t="n">
        <f aca="false">SUM(P262:P263)</f>
        <v>0</v>
      </c>
      <c r="Q261" s="54"/>
      <c r="R261" s="42"/>
      <c r="S261" s="1"/>
      <c r="T261" s="1"/>
      <c r="U261" s="1"/>
    </row>
    <row r="262" s="43" customFormat="true" ht="13.8" hidden="false" customHeight="false" outlineLevel="0" collapsed="false">
      <c r="A262" s="34" t="s">
        <v>445</v>
      </c>
      <c r="B262" s="74" t="s">
        <v>331</v>
      </c>
      <c r="C262" s="57" t="s">
        <v>35</v>
      </c>
      <c r="D262" s="58" t="n">
        <v>81.36</v>
      </c>
      <c r="E262" s="38" t="n">
        <v>410.219886922321</v>
      </c>
      <c r="F262" s="38"/>
      <c r="G262" s="38"/>
      <c r="H262" s="38" t="n">
        <f aca="false">D262+F262-G262</f>
        <v>81.36</v>
      </c>
      <c r="I262" s="59" t="n">
        <v>0</v>
      </c>
      <c r="J262" s="60" t="n">
        <f aca="false">I262*E262</f>
        <v>0</v>
      </c>
      <c r="K262" s="61" t="n">
        <f aca="false">I262/H262</f>
        <v>0</v>
      </c>
      <c r="L262" s="62"/>
      <c r="M262" s="63" t="n">
        <f aca="false">TRUNC((L262*E262),3)</f>
        <v>0</v>
      </c>
      <c r="N262" s="61" t="n">
        <f aca="false">L262/H262</f>
        <v>0</v>
      </c>
      <c r="O262" s="64" t="n">
        <f aca="false">I262+L262</f>
        <v>0</v>
      </c>
      <c r="P262" s="65" t="n">
        <f aca="false">TRUNC((J262+M262),3)</f>
        <v>0</v>
      </c>
      <c r="Q262" s="66" t="n">
        <f aca="false">K262+N262</f>
        <v>0</v>
      </c>
      <c r="R262" s="42"/>
      <c r="S262" s="1"/>
      <c r="T262" s="1"/>
      <c r="U262" s="1"/>
    </row>
    <row r="263" s="43" customFormat="true" ht="35.05" hidden="false" customHeight="false" outlineLevel="0" collapsed="false">
      <c r="A263" s="34" t="s">
        <v>446</v>
      </c>
      <c r="B263" s="74" t="s">
        <v>447</v>
      </c>
      <c r="C263" s="57" t="s">
        <v>35</v>
      </c>
      <c r="D263" s="58" t="n">
        <v>49.68</v>
      </c>
      <c r="E263" s="38" t="n">
        <v>924.389895330113</v>
      </c>
      <c r="F263" s="38"/>
      <c r="G263" s="38"/>
      <c r="H263" s="38" t="n">
        <f aca="false">D263+F263-G263</f>
        <v>49.68</v>
      </c>
      <c r="I263" s="59" t="n">
        <v>0</v>
      </c>
      <c r="J263" s="60" t="n">
        <f aca="false">I263*E263</f>
        <v>0</v>
      </c>
      <c r="K263" s="61" t="n">
        <f aca="false">I263/H263</f>
        <v>0</v>
      </c>
      <c r="L263" s="62"/>
      <c r="M263" s="63" t="n">
        <f aca="false">TRUNC((L263*E263),3)</f>
        <v>0</v>
      </c>
      <c r="N263" s="61" t="n">
        <f aca="false">L263/H263</f>
        <v>0</v>
      </c>
      <c r="O263" s="64" t="n">
        <f aca="false">I263+L263</f>
        <v>0</v>
      </c>
      <c r="P263" s="65" t="n">
        <f aca="false">TRUNC((J263+M263),3)</f>
        <v>0</v>
      </c>
      <c r="Q263" s="66" t="n">
        <f aca="false">K263+N263</f>
        <v>0</v>
      </c>
      <c r="R263" s="42"/>
      <c r="S263" s="1"/>
      <c r="T263" s="1"/>
      <c r="U263" s="1"/>
    </row>
    <row r="264" s="43" customFormat="true" ht="13.8" hidden="false" customHeight="false" outlineLevel="0" collapsed="false">
      <c r="A264" s="49" t="n">
        <v>10</v>
      </c>
      <c r="B264" s="50" t="s">
        <v>448</v>
      </c>
      <c r="C264" s="51"/>
      <c r="D264" s="52"/>
      <c r="E264" s="51"/>
      <c r="F264" s="51"/>
      <c r="G264" s="51"/>
      <c r="H264" s="51"/>
      <c r="I264" s="53"/>
      <c r="J264" s="51"/>
      <c r="K264" s="54"/>
      <c r="L264" s="51"/>
      <c r="M264" s="55" t="n">
        <f aca="false">M265+M269+M271+M277+M281+M291+M294+M296+M299</f>
        <v>0</v>
      </c>
      <c r="N264" s="54"/>
      <c r="O264" s="53"/>
      <c r="P264" s="51" t="n">
        <f aca="false">P265+P269+P271+P277+P281+P291+P294+P296+P299</f>
        <v>0</v>
      </c>
      <c r="Q264" s="54"/>
      <c r="R264" s="42"/>
      <c r="S264" s="1"/>
      <c r="T264" s="1"/>
      <c r="U264" s="1"/>
    </row>
    <row r="265" s="43" customFormat="true" ht="13.8" hidden="false" customHeight="false" outlineLevel="0" collapsed="false">
      <c r="A265" s="49" t="s">
        <v>449</v>
      </c>
      <c r="B265" s="50" t="s">
        <v>169</v>
      </c>
      <c r="C265" s="51"/>
      <c r="D265" s="52"/>
      <c r="E265" s="51"/>
      <c r="F265" s="51"/>
      <c r="G265" s="51"/>
      <c r="H265" s="51"/>
      <c r="I265" s="53"/>
      <c r="J265" s="51"/>
      <c r="K265" s="54"/>
      <c r="L265" s="51"/>
      <c r="M265" s="55" t="n">
        <f aca="false">SUM(M266:M268)</f>
        <v>0</v>
      </c>
      <c r="N265" s="54"/>
      <c r="O265" s="53"/>
      <c r="P265" s="55" t="n">
        <f aca="false">SUM(P266:P268)</f>
        <v>0</v>
      </c>
      <c r="Q265" s="54"/>
      <c r="R265" s="42"/>
      <c r="S265" s="1"/>
      <c r="T265" s="1"/>
      <c r="U265" s="1"/>
    </row>
    <row r="266" s="43" customFormat="true" ht="35.05" hidden="false" customHeight="false" outlineLevel="0" collapsed="false">
      <c r="A266" s="34" t="s">
        <v>450</v>
      </c>
      <c r="B266" s="71" t="s">
        <v>141</v>
      </c>
      <c r="C266" s="58" t="s">
        <v>40</v>
      </c>
      <c r="D266" s="70" t="n">
        <v>16.4</v>
      </c>
      <c r="E266" s="38" t="n">
        <v>801.119512195122</v>
      </c>
      <c r="F266" s="38"/>
      <c r="G266" s="38"/>
      <c r="H266" s="38" t="n">
        <f aca="false">D266+F266-G266</f>
        <v>16.4</v>
      </c>
      <c r="I266" s="59" t="n">
        <v>0</v>
      </c>
      <c r="J266" s="60" t="n">
        <f aca="false">I266*E266</f>
        <v>0</v>
      </c>
      <c r="K266" s="61" t="n">
        <f aca="false">I266/H266</f>
        <v>0</v>
      </c>
      <c r="L266" s="62"/>
      <c r="M266" s="63" t="n">
        <f aca="false">TRUNC((L266*E266),3)</f>
        <v>0</v>
      </c>
      <c r="N266" s="61" t="n">
        <f aca="false">L266/H266</f>
        <v>0</v>
      </c>
      <c r="O266" s="64" t="n">
        <f aca="false">I266+L266</f>
        <v>0</v>
      </c>
      <c r="P266" s="65" t="n">
        <f aca="false">TRUNC((J266+M266),3)</f>
        <v>0</v>
      </c>
      <c r="Q266" s="66" t="n">
        <f aca="false">K266+N266</f>
        <v>0</v>
      </c>
      <c r="R266" s="42"/>
      <c r="S266" s="1"/>
      <c r="T266" s="1"/>
      <c r="U266" s="1"/>
    </row>
    <row r="267" s="43" customFormat="true" ht="23.85" hidden="false" customHeight="false" outlineLevel="0" collapsed="false">
      <c r="A267" s="34" t="s">
        <v>451</v>
      </c>
      <c r="B267" s="68" t="s">
        <v>143</v>
      </c>
      <c r="C267" s="58" t="s">
        <v>144</v>
      </c>
      <c r="D267" s="70" t="n">
        <v>1009.6</v>
      </c>
      <c r="E267" s="38" t="n">
        <v>15.7299920760697</v>
      </c>
      <c r="F267" s="38"/>
      <c r="G267" s="38"/>
      <c r="H267" s="38" t="n">
        <f aca="false">D267+F267-G267</f>
        <v>1009.6</v>
      </c>
      <c r="I267" s="59" t="n">
        <v>0</v>
      </c>
      <c r="J267" s="60" t="n">
        <f aca="false">I267*E267</f>
        <v>0</v>
      </c>
      <c r="K267" s="61" t="n">
        <f aca="false">I267/H267</f>
        <v>0</v>
      </c>
      <c r="L267" s="62"/>
      <c r="M267" s="63" t="n">
        <f aca="false">TRUNC((L267*E267),3)</f>
        <v>0</v>
      </c>
      <c r="N267" s="61" t="n">
        <f aca="false">L267/H267</f>
        <v>0</v>
      </c>
      <c r="O267" s="64" t="n">
        <f aca="false">I267+L267</f>
        <v>0</v>
      </c>
      <c r="P267" s="65" t="n">
        <f aca="false">TRUNC((J267+M267),3)</f>
        <v>0</v>
      </c>
      <c r="Q267" s="66" t="n">
        <f aca="false">K267+N267</f>
        <v>0</v>
      </c>
      <c r="R267" s="42"/>
      <c r="S267" s="1"/>
      <c r="T267" s="1"/>
      <c r="U267" s="1"/>
    </row>
    <row r="268" s="43" customFormat="true" ht="35.05" hidden="false" customHeight="false" outlineLevel="0" collapsed="false">
      <c r="A268" s="34" t="s">
        <v>452</v>
      </c>
      <c r="B268" s="71" t="s">
        <v>146</v>
      </c>
      <c r="C268" s="58" t="s">
        <v>35</v>
      </c>
      <c r="D268" s="70" t="n">
        <v>185.8</v>
      </c>
      <c r="E268" s="38" t="n">
        <v>119.659956942949</v>
      </c>
      <c r="F268" s="38"/>
      <c r="G268" s="38"/>
      <c r="H268" s="38" t="n">
        <f aca="false">D268+F268-G268</f>
        <v>185.8</v>
      </c>
      <c r="I268" s="59" t="n">
        <v>0</v>
      </c>
      <c r="J268" s="60" t="n">
        <f aca="false">I268*E268</f>
        <v>0</v>
      </c>
      <c r="K268" s="61" t="n">
        <f aca="false">I268/H268</f>
        <v>0</v>
      </c>
      <c r="L268" s="62"/>
      <c r="M268" s="63" t="n">
        <f aca="false">TRUNC((L268*E268),3)</f>
        <v>0</v>
      </c>
      <c r="N268" s="61" t="n">
        <f aca="false">L268/H268</f>
        <v>0</v>
      </c>
      <c r="O268" s="64" t="n">
        <f aca="false">I268+L268</f>
        <v>0</v>
      </c>
      <c r="P268" s="65" t="n">
        <f aca="false">TRUNC((J268+M268),3)</f>
        <v>0</v>
      </c>
      <c r="Q268" s="66" t="n">
        <f aca="false">K268+N268</f>
        <v>0</v>
      </c>
      <c r="R268" s="42"/>
      <c r="S268" s="1"/>
      <c r="T268" s="1"/>
      <c r="U268" s="1"/>
    </row>
    <row r="269" s="43" customFormat="true" ht="13.8" hidden="false" customHeight="false" outlineLevel="0" collapsed="false">
      <c r="A269" s="49" t="s">
        <v>453</v>
      </c>
      <c r="B269" s="50" t="s">
        <v>174</v>
      </c>
      <c r="C269" s="51"/>
      <c r="D269" s="52"/>
      <c r="E269" s="51"/>
      <c r="F269" s="51"/>
      <c r="G269" s="51"/>
      <c r="H269" s="51"/>
      <c r="I269" s="53"/>
      <c r="J269" s="51"/>
      <c r="K269" s="54"/>
      <c r="L269" s="51"/>
      <c r="M269" s="55" t="n">
        <f aca="false">SUM(M270)</f>
        <v>0</v>
      </c>
      <c r="N269" s="54"/>
      <c r="O269" s="53"/>
      <c r="P269" s="55" t="n">
        <f aca="false">SUM(P270)</f>
        <v>0</v>
      </c>
      <c r="Q269" s="54"/>
      <c r="R269" s="42"/>
      <c r="S269" s="1"/>
      <c r="T269" s="1"/>
      <c r="U269" s="1"/>
    </row>
    <row r="270" s="43" customFormat="true" ht="46.25" hidden="false" customHeight="false" outlineLevel="0" collapsed="false">
      <c r="A270" s="34" t="s">
        <v>454</v>
      </c>
      <c r="B270" s="68" t="s">
        <v>176</v>
      </c>
      <c r="C270" s="58" t="s">
        <v>35</v>
      </c>
      <c r="D270" s="70" t="n">
        <v>95.98</v>
      </c>
      <c r="E270" s="38" t="n">
        <v>82.6799333194416</v>
      </c>
      <c r="F270" s="38"/>
      <c r="G270" s="38"/>
      <c r="H270" s="38" t="n">
        <f aca="false">D270+F270-G270</f>
        <v>95.98</v>
      </c>
      <c r="I270" s="59" t="n">
        <v>0</v>
      </c>
      <c r="J270" s="60" t="n">
        <f aca="false">I270*E270</f>
        <v>0</v>
      </c>
      <c r="K270" s="61" t="n">
        <f aca="false">I270/H270</f>
        <v>0</v>
      </c>
      <c r="L270" s="62"/>
      <c r="M270" s="63" t="n">
        <f aca="false">TRUNC((L270*E270),3)</f>
        <v>0</v>
      </c>
      <c r="N270" s="61" t="n">
        <f aca="false">L270/H270</f>
        <v>0</v>
      </c>
      <c r="O270" s="64" t="n">
        <f aca="false">I270+L270</f>
        <v>0</v>
      </c>
      <c r="P270" s="65" t="n">
        <f aca="false">TRUNC((J270+M270),3)</f>
        <v>0</v>
      </c>
      <c r="Q270" s="66" t="n">
        <f aca="false">K270+N270</f>
        <v>0</v>
      </c>
      <c r="R270" s="42"/>
      <c r="S270" s="1"/>
      <c r="T270" s="1"/>
      <c r="U270" s="1"/>
    </row>
    <row r="271" s="43" customFormat="true" ht="13.8" hidden="false" customHeight="false" outlineLevel="0" collapsed="false">
      <c r="A271" s="49" t="s">
        <v>455</v>
      </c>
      <c r="B271" s="50" t="s">
        <v>178</v>
      </c>
      <c r="C271" s="51"/>
      <c r="D271" s="52"/>
      <c r="E271" s="51"/>
      <c r="F271" s="51"/>
      <c r="G271" s="51"/>
      <c r="H271" s="51"/>
      <c r="I271" s="53"/>
      <c r="J271" s="51"/>
      <c r="K271" s="54"/>
      <c r="L271" s="51"/>
      <c r="M271" s="55" t="n">
        <f aca="false">SUM(M272:M276)</f>
        <v>0</v>
      </c>
      <c r="N271" s="54"/>
      <c r="O271" s="53"/>
      <c r="P271" s="55" t="n">
        <f aca="false">SUM(P272:P276)</f>
        <v>0</v>
      </c>
      <c r="Q271" s="54"/>
      <c r="R271" s="42"/>
      <c r="S271" s="1"/>
      <c r="T271" s="1"/>
      <c r="U271" s="1"/>
    </row>
    <row r="272" s="43" customFormat="true" ht="23.85" hidden="false" customHeight="false" outlineLevel="0" collapsed="false">
      <c r="A272" s="34" t="s">
        <v>456</v>
      </c>
      <c r="B272" s="68" t="s">
        <v>180</v>
      </c>
      <c r="C272" s="58" t="s">
        <v>144</v>
      </c>
      <c r="D272" s="70" t="n">
        <v>265.44</v>
      </c>
      <c r="E272" s="38" t="n">
        <v>20.7607368896926</v>
      </c>
      <c r="F272" s="38"/>
      <c r="G272" s="38"/>
      <c r="H272" s="38" t="n">
        <f aca="false">D272+F272-G272</f>
        <v>265.44</v>
      </c>
      <c r="I272" s="59" t="n">
        <v>0</v>
      </c>
      <c r="J272" s="60" t="n">
        <f aca="false">I272*E272</f>
        <v>0</v>
      </c>
      <c r="K272" s="61" t="n">
        <f aca="false">I272/H272</f>
        <v>0</v>
      </c>
      <c r="L272" s="62"/>
      <c r="M272" s="63" t="n">
        <f aca="false">TRUNC((L272*E272),3)</f>
        <v>0</v>
      </c>
      <c r="N272" s="61" t="n">
        <f aca="false">L272/H272</f>
        <v>0</v>
      </c>
      <c r="O272" s="64" t="n">
        <f aca="false">I272+L272</f>
        <v>0</v>
      </c>
      <c r="P272" s="65" t="n">
        <f aca="false">TRUNC((J272+M272),3)</f>
        <v>0</v>
      </c>
      <c r="Q272" s="66" t="n">
        <f aca="false">K272+N272</f>
        <v>0</v>
      </c>
      <c r="R272" s="42"/>
      <c r="S272" s="1"/>
      <c r="T272" s="1"/>
      <c r="U272" s="1"/>
    </row>
    <row r="273" s="43" customFormat="true" ht="23.85" hidden="false" customHeight="false" outlineLevel="0" collapsed="false">
      <c r="A273" s="34" t="s">
        <v>457</v>
      </c>
      <c r="B273" s="68" t="s">
        <v>182</v>
      </c>
      <c r="C273" s="58" t="s">
        <v>35</v>
      </c>
      <c r="D273" s="70" t="n">
        <v>44.24</v>
      </c>
      <c r="E273" s="38" t="n">
        <v>78.0698462929476</v>
      </c>
      <c r="F273" s="38"/>
      <c r="G273" s="38"/>
      <c r="H273" s="38" t="n">
        <f aca="false">D273+F273-G273</f>
        <v>44.24</v>
      </c>
      <c r="I273" s="59" t="n">
        <v>0</v>
      </c>
      <c r="J273" s="60" t="n">
        <f aca="false">I273*E273</f>
        <v>0</v>
      </c>
      <c r="K273" s="61" t="n">
        <f aca="false">I273/H273</f>
        <v>0</v>
      </c>
      <c r="L273" s="62"/>
      <c r="M273" s="63" t="n">
        <f aca="false">TRUNC((L273*E273),3)</f>
        <v>0</v>
      </c>
      <c r="N273" s="61" t="n">
        <f aca="false">L273/H273</f>
        <v>0</v>
      </c>
      <c r="O273" s="64" t="n">
        <f aca="false">I273+L273</f>
        <v>0</v>
      </c>
      <c r="P273" s="65" t="n">
        <f aca="false">TRUNC((J273+M273),3)</f>
        <v>0</v>
      </c>
      <c r="Q273" s="66" t="n">
        <f aca="false">K273+N273</f>
        <v>0</v>
      </c>
      <c r="R273" s="42"/>
      <c r="S273" s="1"/>
      <c r="T273" s="1"/>
      <c r="U273" s="1"/>
    </row>
    <row r="274" s="43" customFormat="true" ht="13.8" hidden="false" customHeight="false" outlineLevel="0" collapsed="false">
      <c r="A274" s="34" t="s">
        <v>458</v>
      </c>
      <c r="B274" s="68" t="s">
        <v>184</v>
      </c>
      <c r="C274" s="58" t="s">
        <v>56</v>
      </c>
      <c r="D274" s="70" t="n">
        <v>5.6</v>
      </c>
      <c r="E274" s="38" t="n">
        <v>277.678571428571</v>
      </c>
      <c r="F274" s="38"/>
      <c r="G274" s="38"/>
      <c r="H274" s="38" t="n">
        <f aca="false">D274+F274-G274</f>
        <v>5.6</v>
      </c>
      <c r="I274" s="59" t="n">
        <v>0</v>
      </c>
      <c r="J274" s="60" t="n">
        <f aca="false">I274*E274</f>
        <v>0</v>
      </c>
      <c r="K274" s="61" t="n">
        <f aca="false">I274/H274</f>
        <v>0</v>
      </c>
      <c r="L274" s="62"/>
      <c r="M274" s="63" t="n">
        <f aca="false">TRUNC((L274*E274),3)</f>
        <v>0</v>
      </c>
      <c r="N274" s="61" t="n">
        <f aca="false">L274/H274</f>
        <v>0</v>
      </c>
      <c r="O274" s="64" t="n">
        <f aca="false">I274+L274</f>
        <v>0</v>
      </c>
      <c r="P274" s="65" t="n">
        <f aca="false">TRUNC((J274+M274),3)</f>
        <v>0</v>
      </c>
      <c r="Q274" s="66" t="n">
        <f aca="false">K274+N274</f>
        <v>0</v>
      </c>
      <c r="R274" s="42"/>
      <c r="S274" s="1"/>
      <c r="T274" s="1"/>
      <c r="U274" s="1"/>
    </row>
    <row r="275" s="43" customFormat="true" ht="13.8" hidden="false" customHeight="false" outlineLevel="0" collapsed="false">
      <c r="A275" s="34" t="s">
        <v>459</v>
      </c>
      <c r="B275" s="68" t="s">
        <v>186</v>
      </c>
      <c r="C275" s="58" t="s">
        <v>56</v>
      </c>
      <c r="D275" s="70" t="n">
        <v>38</v>
      </c>
      <c r="E275" s="38" t="n">
        <v>49.12</v>
      </c>
      <c r="F275" s="38"/>
      <c r="G275" s="38"/>
      <c r="H275" s="38" t="n">
        <f aca="false">D275+F275-G275</f>
        <v>38</v>
      </c>
      <c r="I275" s="59" t="n">
        <v>0</v>
      </c>
      <c r="J275" s="60" t="n">
        <f aca="false">I275*E275</f>
        <v>0</v>
      </c>
      <c r="K275" s="61" t="n">
        <f aca="false">I275/H275</f>
        <v>0</v>
      </c>
      <c r="L275" s="62"/>
      <c r="M275" s="63" t="n">
        <f aca="false">TRUNC((L275*E275),3)</f>
        <v>0</v>
      </c>
      <c r="N275" s="61" t="n">
        <f aca="false">L275/H275</f>
        <v>0</v>
      </c>
      <c r="O275" s="64" t="n">
        <f aca="false">I275+L275</f>
        <v>0</v>
      </c>
      <c r="P275" s="65" t="n">
        <f aca="false">TRUNC((J275+M275),3)</f>
        <v>0</v>
      </c>
      <c r="Q275" s="66" t="n">
        <f aca="false">K275+N275</f>
        <v>0</v>
      </c>
      <c r="R275" s="42"/>
      <c r="S275" s="1"/>
      <c r="T275" s="1"/>
      <c r="U275" s="1"/>
    </row>
    <row r="276" s="43" customFormat="true" ht="46.25" hidden="false" customHeight="false" outlineLevel="0" collapsed="false">
      <c r="A276" s="34" t="s">
        <v>460</v>
      </c>
      <c r="B276" s="68" t="s">
        <v>188</v>
      </c>
      <c r="C276" s="58" t="s">
        <v>56</v>
      </c>
      <c r="D276" s="70" t="n">
        <v>38</v>
      </c>
      <c r="E276" s="38" t="n">
        <v>158.63</v>
      </c>
      <c r="F276" s="38"/>
      <c r="G276" s="38"/>
      <c r="H276" s="38" t="n">
        <f aca="false">D276+F276-G276</f>
        <v>38</v>
      </c>
      <c r="I276" s="59" t="n">
        <v>0</v>
      </c>
      <c r="J276" s="60" t="n">
        <f aca="false">I276*E276</f>
        <v>0</v>
      </c>
      <c r="K276" s="61" t="n">
        <f aca="false">I276/H276</f>
        <v>0</v>
      </c>
      <c r="L276" s="62"/>
      <c r="M276" s="63" t="n">
        <f aca="false">TRUNC((L276*E276),3)</f>
        <v>0</v>
      </c>
      <c r="N276" s="61" t="n">
        <f aca="false">L276/H276</f>
        <v>0</v>
      </c>
      <c r="O276" s="64" t="n">
        <f aca="false">I276+L276</f>
        <v>0</v>
      </c>
      <c r="P276" s="65" t="n">
        <f aca="false">TRUNC((J276+M276),3)</f>
        <v>0</v>
      </c>
      <c r="Q276" s="66" t="n">
        <f aca="false">K276+N276</f>
        <v>0</v>
      </c>
      <c r="R276" s="42"/>
      <c r="S276" s="1"/>
      <c r="T276" s="1"/>
      <c r="U276" s="1"/>
    </row>
    <row r="277" s="43" customFormat="true" ht="13.8" hidden="false" customHeight="false" outlineLevel="0" collapsed="false">
      <c r="A277" s="49" t="s">
        <v>461</v>
      </c>
      <c r="B277" s="50" t="s">
        <v>213</v>
      </c>
      <c r="C277" s="51"/>
      <c r="D277" s="52"/>
      <c r="E277" s="51"/>
      <c r="F277" s="51"/>
      <c r="G277" s="51"/>
      <c r="H277" s="51"/>
      <c r="I277" s="53"/>
      <c r="J277" s="51"/>
      <c r="K277" s="54"/>
      <c r="L277" s="51"/>
      <c r="M277" s="55" t="n">
        <f aca="false">SUM(M278:M280)</f>
        <v>0</v>
      </c>
      <c r="N277" s="54"/>
      <c r="O277" s="53"/>
      <c r="P277" s="55" t="n">
        <f aca="false">SUM(P278:P280)</f>
        <v>0</v>
      </c>
      <c r="Q277" s="54"/>
      <c r="R277" s="42"/>
      <c r="S277" s="1"/>
      <c r="T277" s="1"/>
      <c r="U277" s="1"/>
    </row>
    <row r="278" s="43" customFormat="true" ht="35.05" hidden="false" customHeight="false" outlineLevel="0" collapsed="false">
      <c r="A278" s="34" t="s">
        <v>462</v>
      </c>
      <c r="B278" s="72" t="s">
        <v>219</v>
      </c>
      <c r="C278" s="58" t="s">
        <v>59</v>
      </c>
      <c r="D278" s="58" t="n">
        <v>12</v>
      </c>
      <c r="E278" s="38" t="n">
        <v>278.47</v>
      </c>
      <c r="F278" s="38"/>
      <c r="G278" s="38"/>
      <c r="H278" s="38" t="n">
        <f aca="false">D278+F278-G278</f>
        <v>12</v>
      </c>
      <c r="I278" s="59" t="n">
        <v>0</v>
      </c>
      <c r="J278" s="60" t="n">
        <f aca="false">I278*E278</f>
        <v>0</v>
      </c>
      <c r="K278" s="61" t="n">
        <f aca="false">I278/H278</f>
        <v>0</v>
      </c>
      <c r="L278" s="62"/>
      <c r="M278" s="63" t="n">
        <f aca="false">TRUNC((L278*E278),3)</f>
        <v>0</v>
      </c>
      <c r="N278" s="61" t="n">
        <f aca="false">L278/H278</f>
        <v>0</v>
      </c>
      <c r="O278" s="64" t="n">
        <f aca="false">I278+L278</f>
        <v>0</v>
      </c>
      <c r="P278" s="65" t="n">
        <f aca="false">TRUNC((J278+M278),3)</f>
        <v>0</v>
      </c>
      <c r="Q278" s="66" t="n">
        <f aca="false">K278+N278</f>
        <v>0</v>
      </c>
      <c r="R278" s="42"/>
      <c r="S278" s="1"/>
      <c r="T278" s="1"/>
      <c r="U278" s="1"/>
    </row>
    <row r="279" s="43" customFormat="true" ht="46.25" hidden="false" customHeight="false" outlineLevel="0" collapsed="false">
      <c r="A279" s="34" t="s">
        <v>463</v>
      </c>
      <c r="B279" s="72" t="s">
        <v>217</v>
      </c>
      <c r="C279" s="58" t="s">
        <v>59</v>
      </c>
      <c r="D279" s="58" t="n">
        <v>12</v>
      </c>
      <c r="E279" s="38" t="n">
        <v>299.05</v>
      </c>
      <c r="F279" s="38"/>
      <c r="G279" s="38"/>
      <c r="H279" s="38" t="n">
        <f aca="false">D279+F279-G279</f>
        <v>12</v>
      </c>
      <c r="I279" s="59" t="n">
        <v>0</v>
      </c>
      <c r="J279" s="60" t="n">
        <f aca="false">I279*E279</f>
        <v>0</v>
      </c>
      <c r="K279" s="61" t="n">
        <f aca="false">I279/H279</f>
        <v>0</v>
      </c>
      <c r="L279" s="62"/>
      <c r="M279" s="63" t="n">
        <f aca="false">TRUNC((L279*E279),3)</f>
        <v>0</v>
      </c>
      <c r="N279" s="61" t="n">
        <f aca="false">L279/H279</f>
        <v>0</v>
      </c>
      <c r="O279" s="64" t="n">
        <f aca="false">I279+L279</f>
        <v>0</v>
      </c>
      <c r="P279" s="65" t="n">
        <f aca="false">TRUNC((J279+M279),3)</f>
        <v>0</v>
      </c>
      <c r="Q279" s="66" t="n">
        <f aca="false">K279+N279</f>
        <v>0</v>
      </c>
      <c r="R279" s="42"/>
      <c r="S279" s="1"/>
      <c r="T279" s="1"/>
      <c r="U279" s="1"/>
    </row>
    <row r="280" s="43" customFormat="true" ht="35.05" hidden="false" customHeight="false" outlineLevel="0" collapsed="false">
      <c r="A280" s="34" t="s">
        <v>464</v>
      </c>
      <c r="B280" s="72" t="s">
        <v>221</v>
      </c>
      <c r="C280" s="58" t="s">
        <v>59</v>
      </c>
      <c r="D280" s="58" t="n">
        <v>24</v>
      </c>
      <c r="E280" s="38" t="n">
        <v>284.01</v>
      </c>
      <c r="F280" s="38"/>
      <c r="G280" s="38"/>
      <c r="H280" s="38" t="n">
        <f aca="false">D280+F280-G280</f>
        <v>24</v>
      </c>
      <c r="I280" s="59" t="n">
        <v>0</v>
      </c>
      <c r="J280" s="60" t="n">
        <f aca="false">I280*E280</f>
        <v>0</v>
      </c>
      <c r="K280" s="61" t="n">
        <f aca="false">I280/H280</f>
        <v>0</v>
      </c>
      <c r="L280" s="62"/>
      <c r="M280" s="63" t="n">
        <f aca="false">TRUNC((L280*E280),3)</f>
        <v>0</v>
      </c>
      <c r="N280" s="61" t="n">
        <f aca="false">L280/H280</f>
        <v>0</v>
      </c>
      <c r="O280" s="64" t="n">
        <f aca="false">I280+L280</f>
        <v>0</v>
      </c>
      <c r="P280" s="65" t="n">
        <f aca="false">TRUNC((J280+M280),3)</f>
        <v>0</v>
      </c>
      <c r="Q280" s="66" t="n">
        <f aca="false">K280+N280</f>
        <v>0</v>
      </c>
      <c r="R280" s="42"/>
      <c r="S280" s="1"/>
      <c r="T280" s="1"/>
      <c r="U280" s="1"/>
    </row>
    <row r="281" s="43" customFormat="true" ht="13.8" hidden="false" customHeight="false" outlineLevel="0" collapsed="false">
      <c r="A281" s="49" t="s">
        <v>465</v>
      </c>
      <c r="B281" s="50" t="s">
        <v>226</v>
      </c>
      <c r="C281" s="51"/>
      <c r="D281" s="52"/>
      <c r="E281" s="51"/>
      <c r="F281" s="51"/>
      <c r="G281" s="51"/>
      <c r="H281" s="51"/>
      <c r="I281" s="53"/>
      <c r="J281" s="51"/>
      <c r="K281" s="54"/>
      <c r="L281" s="51"/>
      <c r="M281" s="55" t="n">
        <f aca="false">SUM(M282:M290)</f>
        <v>0</v>
      </c>
      <c r="N281" s="54"/>
      <c r="O281" s="53"/>
      <c r="P281" s="55" t="n">
        <f aca="false">SUM(P282:P290)</f>
        <v>0</v>
      </c>
      <c r="Q281" s="54"/>
      <c r="R281" s="42"/>
      <c r="S281" s="1"/>
      <c r="T281" s="1"/>
      <c r="U281" s="1"/>
    </row>
    <row r="282" s="43" customFormat="true" ht="23.85" hidden="false" customHeight="false" outlineLevel="0" collapsed="false">
      <c r="A282" s="34" t="s">
        <v>466</v>
      </c>
      <c r="B282" s="68" t="s">
        <v>228</v>
      </c>
      <c r="C282" s="58" t="s">
        <v>35</v>
      </c>
      <c r="D282" s="70" t="n">
        <v>189.76</v>
      </c>
      <c r="E282" s="38" t="n">
        <v>8.8299957841484</v>
      </c>
      <c r="F282" s="38"/>
      <c r="G282" s="38"/>
      <c r="H282" s="38" t="n">
        <f aca="false">D282+F282-G282</f>
        <v>189.76</v>
      </c>
      <c r="I282" s="59" t="n">
        <v>0</v>
      </c>
      <c r="J282" s="60" t="n">
        <f aca="false">I282*E282</f>
        <v>0</v>
      </c>
      <c r="K282" s="61" t="n">
        <f aca="false">I282/H282</f>
        <v>0</v>
      </c>
      <c r="L282" s="62"/>
      <c r="M282" s="63" t="n">
        <f aca="false">TRUNC((L282*E282),3)</f>
        <v>0</v>
      </c>
      <c r="N282" s="61" t="n">
        <f aca="false">L282/H282</f>
        <v>0</v>
      </c>
      <c r="O282" s="64" t="n">
        <f aca="false">I282+L282</f>
        <v>0</v>
      </c>
      <c r="P282" s="65" t="n">
        <f aca="false">TRUNC((J282+M282),3)</f>
        <v>0</v>
      </c>
      <c r="Q282" s="66" t="n">
        <f aca="false">K282+N282</f>
        <v>0</v>
      </c>
      <c r="R282" s="42"/>
      <c r="S282" s="1"/>
      <c r="T282" s="1"/>
      <c r="U282" s="1"/>
    </row>
    <row r="283" s="43" customFormat="true" ht="23.85" hidden="false" customHeight="false" outlineLevel="0" collapsed="false">
      <c r="A283" s="34" t="s">
        <v>467</v>
      </c>
      <c r="B283" s="68" t="s">
        <v>230</v>
      </c>
      <c r="C283" s="58" t="s">
        <v>35</v>
      </c>
      <c r="D283" s="70" t="n">
        <v>189.76</v>
      </c>
      <c r="E283" s="38" t="n">
        <v>41.8699936762226</v>
      </c>
      <c r="F283" s="38"/>
      <c r="G283" s="38"/>
      <c r="H283" s="38" t="n">
        <f aca="false">D283+F283-G283</f>
        <v>189.76</v>
      </c>
      <c r="I283" s="59" t="n">
        <v>0</v>
      </c>
      <c r="J283" s="60" t="n">
        <f aca="false">I283*E283</f>
        <v>0</v>
      </c>
      <c r="K283" s="61" t="n">
        <f aca="false">I283/H283</f>
        <v>0</v>
      </c>
      <c r="L283" s="62"/>
      <c r="M283" s="63" t="n">
        <f aca="false">TRUNC((L283*E283),3)</f>
        <v>0</v>
      </c>
      <c r="N283" s="61" t="n">
        <f aca="false">L283/H283</f>
        <v>0</v>
      </c>
      <c r="O283" s="64" t="n">
        <f aca="false">I283+L283</f>
        <v>0</v>
      </c>
      <c r="P283" s="65" t="n">
        <f aca="false">TRUNC((J283+M283),3)</f>
        <v>0</v>
      </c>
      <c r="Q283" s="66" t="n">
        <f aca="false">K283+N283</f>
        <v>0</v>
      </c>
      <c r="R283" s="42"/>
      <c r="S283" s="1"/>
      <c r="T283" s="1"/>
      <c r="U283" s="1"/>
    </row>
    <row r="284" s="43" customFormat="true" ht="23.85" hidden="false" customHeight="false" outlineLevel="0" collapsed="false">
      <c r="A284" s="34" t="s">
        <v>468</v>
      </c>
      <c r="B284" s="68" t="s">
        <v>232</v>
      </c>
      <c r="C284" s="58" t="s">
        <v>35</v>
      </c>
      <c r="D284" s="70" t="n">
        <v>189.76</v>
      </c>
      <c r="E284" s="38" t="n">
        <v>29.0199725969646</v>
      </c>
      <c r="F284" s="38"/>
      <c r="G284" s="38"/>
      <c r="H284" s="38" t="n">
        <f aca="false">D284+F284-G284</f>
        <v>189.76</v>
      </c>
      <c r="I284" s="59" t="n">
        <v>0</v>
      </c>
      <c r="J284" s="60" t="n">
        <f aca="false">I284*E284</f>
        <v>0</v>
      </c>
      <c r="K284" s="61" t="n">
        <f aca="false">I284/H284</f>
        <v>0</v>
      </c>
      <c r="L284" s="62"/>
      <c r="M284" s="63" t="n">
        <f aca="false">TRUNC((L284*E284),3)</f>
        <v>0</v>
      </c>
      <c r="N284" s="61" t="n">
        <f aca="false">L284/H284</f>
        <v>0</v>
      </c>
      <c r="O284" s="64" t="n">
        <f aca="false">I284+L284</f>
        <v>0</v>
      </c>
      <c r="P284" s="65" t="n">
        <f aca="false">TRUNC((J284+M284),3)</f>
        <v>0</v>
      </c>
      <c r="Q284" s="66" t="n">
        <f aca="false">K284+N284</f>
        <v>0</v>
      </c>
      <c r="R284" s="42"/>
      <c r="S284" s="1"/>
      <c r="T284" s="1"/>
      <c r="U284" s="1"/>
    </row>
    <row r="285" s="43" customFormat="true" ht="23.85" hidden="false" customHeight="false" outlineLevel="0" collapsed="false">
      <c r="A285" s="34" t="s">
        <v>469</v>
      </c>
      <c r="B285" s="68" t="s">
        <v>234</v>
      </c>
      <c r="C285" s="58" t="s">
        <v>35</v>
      </c>
      <c r="D285" s="70" t="n">
        <v>93.78</v>
      </c>
      <c r="E285" s="38" t="n">
        <v>17.2599701428876</v>
      </c>
      <c r="F285" s="38"/>
      <c r="G285" s="38"/>
      <c r="H285" s="38" t="n">
        <f aca="false">D285+F285-G285</f>
        <v>93.78</v>
      </c>
      <c r="I285" s="59" t="n">
        <v>0</v>
      </c>
      <c r="J285" s="60" t="n">
        <f aca="false">I285*E285</f>
        <v>0</v>
      </c>
      <c r="K285" s="61" t="n">
        <f aca="false">I285/H285</f>
        <v>0</v>
      </c>
      <c r="L285" s="62"/>
      <c r="M285" s="63" t="n">
        <f aca="false">TRUNC((L285*E285),3)</f>
        <v>0</v>
      </c>
      <c r="N285" s="61" t="n">
        <f aca="false">L285/H285</f>
        <v>0</v>
      </c>
      <c r="O285" s="64" t="n">
        <f aca="false">I285+L285</f>
        <v>0</v>
      </c>
      <c r="P285" s="65" t="n">
        <f aca="false">TRUNC((J285+M285),3)</f>
        <v>0</v>
      </c>
      <c r="Q285" s="66" t="n">
        <f aca="false">K285+N285</f>
        <v>0</v>
      </c>
      <c r="R285" s="42"/>
      <c r="S285" s="1"/>
      <c r="T285" s="1"/>
      <c r="U285" s="1"/>
    </row>
    <row r="286" s="43" customFormat="true" ht="23.85" hidden="false" customHeight="false" outlineLevel="0" collapsed="false">
      <c r="A286" s="34" t="s">
        <v>470</v>
      </c>
      <c r="B286" s="68" t="s">
        <v>236</v>
      </c>
      <c r="C286" s="58" t="s">
        <v>35</v>
      </c>
      <c r="D286" s="70" t="n">
        <v>93.78</v>
      </c>
      <c r="E286" s="38" t="n">
        <v>31.3699082960119</v>
      </c>
      <c r="F286" s="38"/>
      <c r="G286" s="38"/>
      <c r="H286" s="38" t="n">
        <f aca="false">D286+F286-G286</f>
        <v>93.78</v>
      </c>
      <c r="I286" s="59" t="n">
        <v>0</v>
      </c>
      <c r="J286" s="60" t="n">
        <f aca="false">I286*E286</f>
        <v>0</v>
      </c>
      <c r="K286" s="61" t="n">
        <f aca="false">I286/H286</f>
        <v>0</v>
      </c>
      <c r="L286" s="62"/>
      <c r="M286" s="63" t="n">
        <f aca="false">TRUNC((L286*E286),3)</f>
        <v>0</v>
      </c>
      <c r="N286" s="61" t="n">
        <f aca="false">L286/H286</f>
        <v>0</v>
      </c>
      <c r="O286" s="64" t="n">
        <f aca="false">I286+L286</f>
        <v>0</v>
      </c>
      <c r="P286" s="65" t="n">
        <f aca="false">TRUNC((J286+M286),3)</f>
        <v>0</v>
      </c>
      <c r="Q286" s="66" t="n">
        <f aca="false">K286+N286</f>
        <v>0</v>
      </c>
      <c r="R286" s="42"/>
      <c r="S286" s="1"/>
      <c r="T286" s="1"/>
      <c r="U286" s="1"/>
    </row>
    <row r="287" s="43" customFormat="true" ht="23.85" hidden="false" customHeight="false" outlineLevel="0" collapsed="false">
      <c r="A287" s="34" t="s">
        <v>471</v>
      </c>
      <c r="B287" s="68" t="s">
        <v>238</v>
      </c>
      <c r="C287" s="58" t="s">
        <v>35</v>
      </c>
      <c r="D287" s="70" t="n">
        <v>44.24</v>
      </c>
      <c r="E287" s="38" t="n">
        <v>25.4599909584087</v>
      </c>
      <c r="F287" s="38"/>
      <c r="G287" s="38"/>
      <c r="H287" s="38" t="n">
        <f aca="false">D287+F287-G287</f>
        <v>44.24</v>
      </c>
      <c r="I287" s="59" t="n">
        <v>0</v>
      </c>
      <c r="J287" s="60" t="n">
        <f aca="false">I287*E287</f>
        <v>0</v>
      </c>
      <c r="K287" s="61" t="n">
        <f aca="false">I287/H287</f>
        <v>0</v>
      </c>
      <c r="L287" s="62"/>
      <c r="M287" s="63" t="n">
        <f aca="false">TRUNC((L287*E287),3)</f>
        <v>0</v>
      </c>
      <c r="N287" s="61" t="n">
        <f aca="false">L287/H287</f>
        <v>0</v>
      </c>
      <c r="O287" s="64" t="n">
        <f aca="false">I287+L287</f>
        <v>0</v>
      </c>
      <c r="P287" s="65" t="n">
        <f aca="false">TRUNC((J287+M287),3)</f>
        <v>0</v>
      </c>
      <c r="Q287" s="66" t="n">
        <f aca="false">K287+N287</f>
        <v>0</v>
      </c>
      <c r="R287" s="42"/>
      <c r="S287" s="1"/>
      <c r="T287" s="1"/>
      <c r="U287" s="1"/>
    </row>
    <row r="288" s="43" customFormat="true" ht="35.05" hidden="false" customHeight="false" outlineLevel="0" collapsed="false">
      <c r="A288" s="34" t="s">
        <v>472</v>
      </c>
      <c r="B288" s="76" t="s">
        <v>240</v>
      </c>
      <c r="C288" s="58" t="s">
        <v>35</v>
      </c>
      <c r="D288" s="70" t="n">
        <v>1.68</v>
      </c>
      <c r="E288" s="38" t="n">
        <v>33.2142857142857</v>
      </c>
      <c r="F288" s="38"/>
      <c r="G288" s="38"/>
      <c r="H288" s="38" t="n">
        <f aca="false">D288+F288-G288</f>
        <v>1.68</v>
      </c>
      <c r="I288" s="59" t="n">
        <v>0</v>
      </c>
      <c r="J288" s="60" t="n">
        <f aca="false">I288*E288</f>
        <v>0</v>
      </c>
      <c r="K288" s="61" t="n">
        <f aca="false">I288/H288</f>
        <v>0</v>
      </c>
      <c r="L288" s="62"/>
      <c r="M288" s="63" t="n">
        <f aca="false">TRUNC((L288*E288),3)</f>
        <v>0</v>
      </c>
      <c r="N288" s="61" t="n">
        <f aca="false">L288/H288</f>
        <v>0</v>
      </c>
      <c r="O288" s="64" t="n">
        <f aca="false">I288+L288</f>
        <v>0</v>
      </c>
      <c r="P288" s="65" t="n">
        <f aca="false">TRUNC((J288+M288),3)</f>
        <v>0</v>
      </c>
      <c r="Q288" s="66" t="n">
        <f aca="false">K288+N288</f>
        <v>0</v>
      </c>
      <c r="R288" s="42"/>
      <c r="S288" s="1"/>
      <c r="T288" s="1"/>
      <c r="U288" s="1"/>
    </row>
    <row r="289" s="43" customFormat="true" ht="46.25" hidden="false" customHeight="false" outlineLevel="0" collapsed="false">
      <c r="A289" s="34" t="s">
        <v>473</v>
      </c>
      <c r="B289" s="68" t="s">
        <v>242</v>
      </c>
      <c r="C289" s="58" t="s">
        <v>35</v>
      </c>
      <c r="D289" s="70" t="n">
        <v>44.24</v>
      </c>
      <c r="E289" s="38" t="n">
        <v>158.779837251356</v>
      </c>
      <c r="F289" s="38"/>
      <c r="G289" s="38"/>
      <c r="H289" s="38" t="n">
        <f aca="false">D289+F289-G289</f>
        <v>44.24</v>
      </c>
      <c r="I289" s="59" t="n">
        <v>0</v>
      </c>
      <c r="J289" s="60" t="n">
        <f aca="false">I289*E289</f>
        <v>0</v>
      </c>
      <c r="K289" s="61" t="n">
        <f aca="false">I289/H289</f>
        <v>0</v>
      </c>
      <c r="L289" s="62"/>
      <c r="M289" s="63" t="n">
        <f aca="false">TRUNC((L289*E289),3)</f>
        <v>0</v>
      </c>
      <c r="N289" s="61" t="n">
        <f aca="false">L289/H289</f>
        <v>0</v>
      </c>
      <c r="O289" s="64" t="n">
        <f aca="false">I289+L289</f>
        <v>0</v>
      </c>
      <c r="P289" s="65" t="n">
        <f aca="false">TRUNC((J289+M289),3)</f>
        <v>0</v>
      </c>
      <c r="Q289" s="66" t="n">
        <f aca="false">K289+N289</f>
        <v>0</v>
      </c>
      <c r="R289" s="42"/>
      <c r="S289" s="1"/>
      <c r="T289" s="1"/>
      <c r="U289" s="1"/>
    </row>
    <row r="290" s="43" customFormat="true" ht="23.85" hidden="false" customHeight="false" outlineLevel="0" collapsed="false">
      <c r="A290" s="34" t="s">
        <v>474</v>
      </c>
      <c r="B290" s="68" t="s">
        <v>244</v>
      </c>
      <c r="C290" s="58" t="s">
        <v>35</v>
      </c>
      <c r="D290" s="70" t="n">
        <v>57.98</v>
      </c>
      <c r="E290" s="38" t="n">
        <v>274.449982752673</v>
      </c>
      <c r="F290" s="38"/>
      <c r="G290" s="38"/>
      <c r="H290" s="38" t="n">
        <f aca="false">D290+F290-G290</f>
        <v>57.98</v>
      </c>
      <c r="I290" s="59" t="n">
        <v>0</v>
      </c>
      <c r="J290" s="60" t="n">
        <f aca="false">I290*E290</f>
        <v>0</v>
      </c>
      <c r="K290" s="61" t="n">
        <f aca="false">I290/H290</f>
        <v>0</v>
      </c>
      <c r="L290" s="62"/>
      <c r="M290" s="63" t="n">
        <f aca="false">TRUNC((L290*E290),3)</f>
        <v>0</v>
      </c>
      <c r="N290" s="61" t="n">
        <f aca="false">L290/H290</f>
        <v>0</v>
      </c>
      <c r="O290" s="64" t="n">
        <f aca="false">I290+L290</f>
        <v>0</v>
      </c>
      <c r="P290" s="65" t="n">
        <f aca="false">TRUNC((J290+M290),3)</f>
        <v>0</v>
      </c>
      <c r="Q290" s="66" t="n">
        <f aca="false">K290+N290</f>
        <v>0</v>
      </c>
      <c r="R290" s="42"/>
      <c r="S290" s="1"/>
      <c r="T290" s="1"/>
      <c r="U290" s="1"/>
    </row>
    <row r="291" s="43" customFormat="true" ht="13.8" hidden="false" customHeight="false" outlineLevel="0" collapsed="false">
      <c r="A291" s="49" t="s">
        <v>475</v>
      </c>
      <c r="B291" s="50" t="s">
        <v>276</v>
      </c>
      <c r="C291" s="51"/>
      <c r="D291" s="52"/>
      <c r="E291" s="51"/>
      <c r="F291" s="51"/>
      <c r="G291" s="51"/>
      <c r="H291" s="51"/>
      <c r="I291" s="53"/>
      <c r="J291" s="51"/>
      <c r="K291" s="54"/>
      <c r="L291" s="51"/>
      <c r="M291" s="55" t="n">
        <f aca="false">SUM(M292:M293)</f>
        <v>0</v>
      </c>
      <c r="N291" s="54"/>
      <c r="O291" s="53"/>
      <c r="P291" s="55" t="n">
        <f aca="false">SUM(P292:P293)</f>
        <v>0</v>
      </c>
      <c r="Q291" s="54"/>
      <c r="R291" s="42"/>
      <c r="S291" s="1"/>
      <c r="T291" s="1"/>
      <c r="U291" s="1"/>
    </row>
    <row r="292" s="43" customFormat="true" ht="23.85" hidden="false" customHeight="false" outlineLevel="0" collapsed="false">
      <c r="A292" s="34" t="s">
        <v>476</v>
      </c>
      <c r="B292" s="72" t="s">
        <v>288</v>
      </c>
      <c r="C292" s="58" t="s">
        <v>59</v>
      </c>
      <c r="D292" s="58" t="n">
        <v>1</v>
      </c>
      <c r="E292" s="38" t="n">
        <v>26.75</v>
      </c>
      <c r="F292" s="38"/>
      <c r="G292" s="38"/>
      <c r="H292" s="38" t="n">
        <f aca="false">D292+F292-G292</f>
        <v>1</v>
      </c>
      <c r="I292" s="59" t="n">
        <v>0</v>
      </c>
      <c r="J292" s="60" t="n">
        <f aca="false">I292*E292</f>
        <v>0</v>
      </c>
      <c r="K292" s="61" t="n">
        <f aca="false">I292/H292</f>
        <v>0</v>
      </c>
      <c r="L292" s="62"/>
      <c r="M292" s="63" t="n">
        <f aca="false">TRUNC((L292*E292),3)</f>
        <v>0</v>
      </c>
      <c r="N292" s="61" t="n">
        <f aca="false">L292/H292</f>
        <v>0</v>
      </c>
      <c r="O292" s="64" t="n">
        <f aca="false">I292+L292</f>
        <v>0</v>
      </c>
      <c r="P292" s="65" t="n">
        <f aca="false">TRUNC((J292+M292),3)</f>
        <v>0</v>
      </c>
      <c r="Q292" s="66" t="n">
        <f aca="false">K292+N292</f>
        <v>0</v>
      </c>
      <c r="R292" s="42"/>
      <c r="S292" s="1"/>
      <c r="T292" s="1"/>
      <c r="U292" s="1"/>
    </row>
    <row r="293" s="43" customFormat="true" ht="23.85" hidden="false" customHeight="false" outlineLevel="0" collapsed="false">
      <c r="A293" s="34" t="s">
        <v>477</v>
      </c>
      <c r="B293" s="72" t="s">
        <v>300</v>
      </c>
      <c r="C293" s="58" t="s">
        <v>59</v>
      </c>
      <c r="D293" s="58" t="n">
        <v>2</v>
      </c>
      <c r="E293" s="38" t="n">
        <v>26.75</v>
      </c>
      <c r="F293" s="38"/>
      <c r="G293" s="38"/>
      <c r="H293" s="38" t="n">
        <f aca="false">D293+F293-G293</f>
        <v>2</v>
      </c>
      <c r="I293" s="59" t="n">
        <v>0</v>
      </c>
      <c r="J293" s="60" t="n">
        <f aca="false">I293*E293</f>
        <v>0</v>
      </c>
      <c r="K293" s="61" t="n">
        <f aca="false">I293/H293</f>
        <v>0</v>
      </c>
      <c r="L293" s="62"/>
      <c r="M293" s="63" t="n">
        <f aca="false">TRUNC((L293*E293),3)</f>
        <v>0</v>
      </c>
      <c r="N293" s="61" t="n">
        <f aca="false">L293/H293</f>
        <v>0</v>
      </c>
      <c r="O293" s="64" t="n">
        <f aca="false">I293+L293</f>
        <v>0</v>
      </c>
      <c r="P293" s="65" t="n">
        <f aca="false">TRUNC((J293+M293),3)</f>
        <v>0</v>
      </c>
      <c r="Q293" s="66" t="n">
        <f aca="false">K293+N293</f>
        <v>0</v>
      </c>
      <c r="R293" s="42"/>
      <c r="S293" s="1"/>
      <c r="T293" s="1"/>
      <c r="U293" s="1"/>
    </row>
    <row r="294" s="43" customFormat="true" ht="13.8" hidden="false" customHeight="false" outlineLevel="0" collapsed="false">
      <c r="A294" s="49" t="s">
        <v>478</v>
      </c>
      <c r="B294" s="50" t="s">
        <v>309</v>
      </c>
      <c r="C294" s="51"/>
      <c r="D294" s="52"/>
      <c r="E294" s="51"/>
      <c r="F294" s="51"/>
      <c r="G294" s="51"/>
      <c r="H294" s="51"/>
      <c r="I294" s="53"/>
      <c r="J294" s="51"/>
      <c r="K294" s="54"/>
      <c r="L294" s="51"/>
      <c r="M294" s="55" t="n">
        <f aca="false">SUM(M295)</f>
        <v>0</v>
      </c>
      <c r="N294" s="54"/>
      <c r="O294" s="53"/>
      <c r="P294" s="55" t="n">
        <f aca="false">SUM(P295)</f>
        <v>0</v>
      </c>
      <c r="Q294" s="54"/>
      <c r="R294" s="42"/>
      <c r="S294" s="1"/>
      <c r="T294" s="1"/>
      <c r="U294" s="1"/>
    </row>
    <row r="295" s="43" customFormat="true" ht="23.85" hidden="false" customHeight="false" outlineLevel="0" collapsed="false">
      <c r="A295" s="34" t="s">
        <v>479</v>
      </c>
      <c r="B295" s="74" t="s">
        <v>480</v>
      </c>
      <c r="C295" s="57" t="s">
        <v>35</v>
      </c>
      <c r="D295" s="58" t="n">
        <v>6.84</v>
      </c>
      <c r="E295" s="38" t="n">
        <v>374.219298245614</v>
      </c>
      <c r="F295" s="38"/>
      <c r="G295" s="38"/>
      <c r="H295" s="38" t="n">
        <f aca="false">D295+F295-G295</f>
        <v>6.84</v>
      </c>
      <c r="I295" s="59" t="n">
        <v>0</v>
      </c>
      <c r="J295" s="60" t="n">
        <f aca="false">I295*E295</f>
        <v>0</v>
      </c>
      <c r="K295" s="61" t="n">
        <f aca="false">I295/H295</f>
        <v>0</v>
      </c>
      <c r="L295" s="62"/>
      <c r="M295" s="63" t="n">
        <f aca="false">TRUNC((L295*E295),3)</f>
        <v>0</v>
      </c>
      <c r="N295" s="61" t="n">
        <f aca="false">L295/H295</f>
        <v>0</v>
      </c>
      <c r="O295" s="64" t="n">
        <f aca="false">I295+L295</f>
        <v>0</v>
      </c>
      <c r="P295" s="65" t="n">
        <f aca="false">TRUNC((J295+M295),3)</f>
        <v>0</v>
      </c>
      <c r="Q295" s="66" t="n">
        <f aca="false">K295+N295</f>
        <v>0</v>
      </c>
      <c r="R295" s="42"/>
      <c r="S295" s="1"/>
      <c r="T295" s="1"/>
      <c r="U295" s="1"/>
    </row>
    <row r="296" s="43" customFormat="true" ht="13.8" hidden="false" customHeight="false" outlineLevel="0" collapsed="false">
      <c r="A296" s="49" t="s">
        <v>481</v>
      </c>
      <c r="B296" s="50" t="s">
        <v>315</v>
      </c>
      <c r="C296" s="51"/>
      <c r="D296" s="52"/>
      <c r="E296" s="51"/>
      <c r="F296" s="51"/>
      <c r="G296" s="51"/>
      <c r="H296" s="51"/>
      <c r="I296" s="53"/>
      <c r="J296" s="51"/>
      <c r="K296" s="54"/>
      <c r="L296" s="51"/>
      <c r="M296" s="55" t="n">
        <f aca="false">SUM(M297:M298)</f>
        <v>0</v>
      </c>
      <c r="N296" s="54"/>
      <c r="O296" s="53"/>
      <c r="P296" s="55" t="n">
        <f aca="false">SUM(P297:P298)</f>
        <v>0</v>
      </c>
      <c r="Q296" s="54"/>
      <c r="R296" s="42"/>
      <c r="S296" s="1"/>
      <c r="T296" s="1"/>
      <c r="U296" s="1"/>
    </row>
    <row r="297" s="43" customFormat="true" ht="46.25" hidden="false" customHeight="false" outlineLevel="0" collapsed="false">
      <c r="A297" s="34" t="s">
        <v>482</v>
      </c>
      <c r="B297" s="74" t="s">
        <v>321</v>
      </c>
      <c r="C297" s="58" t="s">
        <v>59</v>
      </c>
      <c r="D297" s="58" t="n">
        <v>1</v>
      </c>
      <c r="E297" s="38" t="n">
        <v>1266.97</v>
      </c>
      <c r="F297" s="38"/>
      <c r="G297" s="38"/>
      <c r="H297" s="38" t="n">
        <f aca="false">D297+F297-G297</f>
        <v>1</v>
      </c>
      <c r="I297" s="59" t="n">
        <v>0</v>
      </c>
      <c r="J297" s="60" t="n">
        <f aca="false">I297*E297</f>
        <v>0</v>
      </c>
      <c r="K297" s="61" t="n">
        <f aca="false">I297/H297</f>
        <v>0</v>
      </c>
      <c r="L297" s="62"/>
      <c r="M297" s="63" t="n">
        <f aca="false">TRUNC((L297*E297),3)</f>
        <v>0</v>
      </c>
      <c r="N297" s="61" t="n">
        <f aca="false">L297/H297</f>
        <v>0</v>
      </c>
      <c r="O297" s="64" t="n">
        <f aca="false">I297+L297</f>
        <v>0</v>
      </c>
      <c r="P297" s="65" t="n">
        <f aca="false">TRUNC((J297+M297),3)</f>
        <v>0</v>
      </c>
      <c r="Q297" s="66" t="n">
        <f aca="false">K297+N297</f>
        <v>0</v>
      </c>
      <c r="R297" s="42"/>
      <c r="S297" s="1"/>
      <c r="T297" s="1"/>
      <c r="U297" s="1"/>
    </row>
    <row r="298" s="43" customFormat="true" ht="35.05" hidden="false" customHeight="false" outlineLevel="0" collapsed="false">
      <c r="A298" s="34" t="s">
        <v>483</v>
      </c>
      <c r="B298" s="74" t="s">
        <v>323</v>
      </c>
      <c r="C298" s="58" t="s">
        <v>59</v>
      </c>
      <c r="D298" s="58" t="n">
        <v>1</v>
      </c>
      <c r="E298" s="38" t="n">
        <v>501.08</v>
      </c>
      <c r="F298" s="38"/>
      <c r="G298" s="38"/>
      <c r="H298" s="38" t="n">
        <f aca="false">D298+F298-G298</f>
        <v>1</v>
      </c>
      <c r="I298" s="59" t="n">
        <v>0</v>
      </c>
      <c r="J298" s="60" t="n">
        <f aca="false">I298*E298</f>
        <v>0</v>
      </c>
      <c r="K298" s="61" t="n">
        <f aca="false">I298/H298</f>
        <v>0</v>
      </c>
      <c r="L298" s="62"/>
      <c r="M298" s="63" t="n">
        <f aca="false">TRUNC((L298*E298),3)</f>
        <v>0</v>
      </c>
      <c r="N298" s="61" t="n">
        <f aca="false">L298/H298</f>
        <v>0</v>
      </c>
      <c r="O298" s="64" t="n">
        <f aca="false">I298+L298</f>
        <v>0</v>
      </c>
      <c r="P298" s="65" t="n">
        <f aca="false">TRUNC((J298+M298),3)</f>
        <v>0</v>
      </c>
      <c r="Q298" s="66" t="n">
        <f aca="false">K298+N298</f>
        <v>0</v>
      </c>
      <c r="R298" s="42"/>
      <c r="S298" s="1"/>
      <c r="T298" s="1"/>
      <c r="U298" s="1"/>
    </row>
    <row r="299" s="43" customFormat="true" ht="13.8" hidden="false" customHeight="false" outlineLevel="0" collapsed="false">
      <c r="A299" s="49" t="s">
        <v>484</v>
      </c>
      <c r="B299" s="50" t="s">
        <v>329</v>
      </c>
      <c r="C299" s="51"/>
      <c r="D299" s="52"/>
      <c r="E299" s="51"/>
      <c r="F299" s="51"/>
      <c r="G299" s="51"/>
      <c r="H299" s="51"/>
      <c r="I299" s="53"/>
      <c r="J299" s="51"/>
      <c r="K299" s="54"/>
      <c r="L299" s="51"/>
      <c r="M299" s="55" t="n">
        <f aca="false">SUM(M300)</f>
        <v>0</v>
      </c>
      <c r="N299" s="54"/>
      <c r="O299" s="53"/>
      <c r="P299" s="55" t="n">
        <f aca="false">SUM(P300)</f>
        <v>0</v>
      </c>
      <c r="Q299" s="54"/>
      <c r="R299" s="42"/>
      <c r="S299" s="1"/>
      <c r="T299" s="1"/>
      <c r="U299" s="1"/>
    </row>
    <row r="300" s="43" customFormat="true" ht="13.8" hidden="false" customHeight="false" outlineLevel="0" collapsed="false">
      <c r="A300" s="34" t="s">
        <v>485</v>
      </c>
      <c r="B300" s="74" t="s">
        <v>331</v>
      </c>
      <c r="C300" s="57" t="s">
        <v>35</v>
      </c>
      <c r="D300" s="58" t="n">
        <v>6.84</v>
      </c>
      <c r="E300" s="38" t="n">
        <v>410.219298245614</v>
      </c>
      <c r="F300" s="38"/>
      <c r="G300" s="38"/>
      <c r="H300" s="38" t="n">
        <f aca="false">D300+F300-G300</f>
        <v>6.84</v>
      </c>
      <c r="I300" s="59" t="n">
        <v>0</v>
      </c>
      <c r="J300" s="60" t="n">
        <f aca="false">I300*E300</f>
        <v>0</v>
      </c>
      <c r="K300" s="61" t="n">
        <f aca="false">I300/H300</f>
        <v>0</v>
      </c>
      <c r="L300" s="62"/>
      <c r="M300" s="63" t="n">
        <f aca="false">TRUNC((L300*E300),3)</f>
        <v>0</v>
      </c>
      <c r="N300" s="61" t="n">
        <f aca="false">L300/H300</f>
        <v>0</v>
      </c>
      <c r="O300" s="64" t="n">
        <f aca="false">I300+L300</f>
        <v>0</v>
      </c>
      <c r="P300" s="65" t="n">
        <f aca="false">TRUNC((J300+M300),3)</f>
        <v>0</v>
      </c>
      <c r="Q300" s="66" t="n">
        <f aca="false">K300+N300</f>
        <v>0</v>
      </c>
      <c r="R300" s="42"/>
      <c r="S300" s="1"/>
      <c r="T300" s="1"/>
      <c r="U300" s="1"/>
    </row>
    <row r="301" s="43" customFormat="true" ht="13.8" hidden="false" customHeight="false" outlineLevel="0" collapsed="false">
      <c r="A301" s="49" t="n">
        <v>11</v>
      </c>
      <c r="B301" s="50" t="s">
        <v>486</v>
      </c>
      <c r="C301" s="51"/>
      <c r="D301" s="52"/>
      <c r="E301" s="51"/>
      <c r="F301" s="51"/>
      <c r="G301" s="51"/>
      <c r="H301" s="51"/>
      <c r="I301" s="53"/>
      <c r="J301" s="51"/>
      <c r="K301" s="54"/>
      <c r="L301" s="51"/>
      <c r="M301" s="55" t="n">
        <f aca="false">M302+M306+M309+M316+M323+M340+M350+M354+M360+M387+M394</f>
        <v>0</v>
      </c>
      <c r="N301" s="54"/>
      <c r="O301" s="53"/>
      <c r="P301" s="51" t="n">
        <f aca="false">P302+P306+P309+P316+P323+P340+P350+P354+P360+P387+P394</f>
        <v>0</v>
      </c>
      <c r="Q301" s="54"/>
      <c r="R301" s="42"/>
      <c r="S301" s="1"/>
      <c r="T301" s="1"/>
      <c r="U301" s="1"/>
    </row>
    <row r="302" s="43" customFormat="true" ht="13.8" hidden="false" customHeight="false" outlineLevel="0" collapsed="false">
      <c r="A302" s="49" t="s">
        <v>487</v>
      </c>
      <c r="B302" s="50" t="s">
        <v>169</v>
      </c>
      <c r="C302" s="51"/>
      <c r="D302" s="52"/>
      <c r="E302" s="51"/>
      <c r="F302" s="51"/>
      <c r="G302" s="51"/>
      <c r="H302" s="51"/>
      <c r="I302" s="53"/>
      <c r="J302" s="51"/>
      <c r="K302" s="54"/>
      <c r="L302" s="51"/>
      <c r="M302" s="55" t="n">
        <f aca="false">SUM(M303:M305)</f>
        <v>0</v>
      </c>
      <c r="N302" s="54"/>
      <c r="O302" s="53"/>
      <c r="P302" s="55" t="n">
        <f aca="false">SUM(P303:P305)</f>
        <v>0</v>
      </c>
      <c r="Q302" s="54"/>
      <c r="R302" s="42"/>
      <c r="S302" s="1"/>
      <c r="T302" s="1"/>
      <c r="U302" s="1"/>
    </row>
    <row r="303" s="43" customFormat="true" ht="35.05" hidden="false" customHeight="false" outlineLevel="0" collapsed="false">
      <c r="A303" s="34" t="s">
        <v>488</v>
      </c>
      <c r="B303" s="77" t="s">
        <v>141</v>
      </c>
      <c r="C303" s="58" t="s">
        <v>40</v>
      </c>
      <c r="D303" s="70" t="n">
        <v>109</v>
      </c>
      <c r="E303" s="38" t="n">
        <v>801.12</v>
      </c>
      <c r="F303" s="38"/>
      <c r="G303" s="38"/>
      <c r="H303" s="38" t="n">
        <f aca="false">D303+F303-G303</f>
        <v>109</v>
      </c>
      <c r="I303" s="59" t="n">
        <v>0</v>
      </c>
      <c r="J303" s="60" t="n">
        <f aca="false">I303*E303</f>
        <v>0</v>
      </c>
      <c r="K303" s="61" t="n">
        <f aca="false">I303/H303</f>
        <v>0</v>
      </c>
      <c r="L303" s="62"/>
      <c r="M303" s="63" t="n">
        <f aca="false">TRUNC((L303*E303),3)</f>
        <v>0</v>
      </c>
      <c r="N303" s="61" t="n">
        <f aca="false">L303/H303</f>
        <v>0</v>
      </c>
      <c r="O303" s="64" t="n">
        <f aca="false">I303+L303</f>
        <v>0</v>
      </c>
      <c r="P303" s="65" t="n">
        <f aca="false">TRUNC((J303+M303),3)</f>
        <v>0</v>
      </c>
      <c r="Q303" s="66" t="n">
        <f aca="false">K303+N303</f>
        <v>0</v>
      </c>
      <c r="R303" s="42"/>
      <c r="S303" s="1"/>
      <c r="T303" s="1"/>
      <c r="U303" s="1"/>
    </row>
    <row r="304" s="43" customFormat="true" ht="23.85" hidden="false" customHeight="false" outlineLevel="0" collapsed="false">
      <c r="A304" s="34" t="s">
        <v>489</v>
      </c>
      <c r="B304" s="77" t="s">
        <v>143</v>
      </c>
      <c r="C304" s="58" t="s">
        <v>144</v>
      </c>
      <c r="D304" s="70" t="n">
        <v>7803.1</v>
      </c>
      <c r="E304" s="38" t="n">
        <v>15.7299996155374</v>
      </c>
      <c r="F304" s="38"/>
      <c r="G304" s="38"/>
      <c r="H304" s="38" t="n">
        <f aca="false">D304+F304-G304</f>
        <v>7803.1</v>
      </c>
      <c r="I304" s="59" t="n">
        <v>0</v>
      </c>
      <c r="J304" s="60" t="n">
        <f aca="false">I304*E304</f>
        <v>0</v>
      </c>
      <c r="K304" s="61" t="n">
        <f aca="false">I304/H304</f>
        <v>0</v>
      </c>
      <c r="L304" s="62"/>
      <c r="M304" s="63" t="n">
        <f aca="false">TRUNC((L304*E304),3)</f>
        <v>0</v>
      </c>
      <c r="N304" s="61" t="n">
        <f aca="false">L304/H304</f>
        <v>0</v>
      </c>
      <c r="O304" s="64" t="n">
        <f aca="false">I304+L304</f>
        <v>0</v>
      </c>
      <c r="P304" s="65" t="n">
        <f aca="false">TRUNC((J304+M304),3)</f>
        <v>0</v>
      </c>
      <c r="Q304" s="66" t="n">
        <f aca="false">K304+N304</f>
        <v>0</v>
      </c>
      <c r="R304" s="42"/>
      <c r="S304" s="1"/>
      <c r="T304" s="1"/>
      <c r="U304" s="1"/>
    </row>
    <row r="305" s="43" customFormat="true" ht="35.05" hidden="false" customHeight="false" outlineLevel="0" collapsed="false">
      <c r="A305" s="34" t="s">
        <v>490</v>
      </c>
      <c r="B305" s="77" t="s">
        <v>146</v>
      </c>
      <c r="C305" s="58" t="s">
        <v>35</v>
      </c>
      <c r="D305" s="70" t="n">
        <v>1063.8</v>
      </c>
      <c r="E305" s="38" t="n">
        <v>119.659992479789</v>
      </c>
      <c r="F305" s="38"/>
      <c r="G305" s="38"/>
      <c r="H305" s="38" t="n">
        <f aca="false">D305+F305-G305</f>
        <v>1063.8</v>
      </c>
      <c r="I305" s="59" t="n">
        <v>0</v>
      </c>
      <c r="J305" s="60" t="n">
        <f aca="false">I305*E305</f>
        <v>0</v>
      </c>
      <c r="K305" s="61" t="n">
        <f aca="false">I305/H305</f>
        <v>0</v>
      </c>
      <c r="L305" s="62"/>
      <c r="M305" s="63" t="n">
        <f aca="false">TRUNC((L305*E305),3)</f>
        <v>0</v>
      </c>
      <c r="N305" s="61" t="n">
        <f aca="false">L305/H305</f>
        <v>0</v>
      </c>
      <c r="O305" s="64" t="n">
        <f aca="false">I305+L305</f>
        <v>0</v>
      </c>
      <c r="P305" s="65" t="n">
        <f aca="false">TRUNC((J305+M305),3)</f>
        <v>0</v>
      </c>
      <c r="Q305" s="66" t="n">
        <f aca="false">K305+N305</f>
        <v>0</v>
      </c>
      <c r="R305" s="42"/>
      <c r="S305" s="1"/>
      <c r="T305" s="1"/>
      <c r="U305" s="1"/>
    </row>
    <row r="306" s="43" customFormat="true" ht="13.8" hidden="false" customHeight="false" outlineLevel="0" collapsed="false">
      <c r="A306" s="49" t="s">
        <v>491</v>
      </c>
      <c r="B306" s="50" t="s">
        <v>174</v>
      </c>
      <c r="C306" s="51"/>
      <c r="D306" s="52"/>
      <c r="E306" s="51"/>
      <c r="F306" s="51"/>
      <c r="G306" s="51"/>
      <c r="H306" s="51"/>
      <c r="I306" s="53"/>
      <c r="J306" s="51"/>
      <c r="K306" s="54"/>
      <c r="L306" s="51"/>
      <c r="M306" s="55" t="n">
        <f aca="false">SUM(M307:M308)</f>
        <v>0</v>
      </c>
      <c r="N306" s="54"/>
      <c r="O306" s="53"/>
      <c r="P306" s="55" t="n">
        <f aca="false">SUM(P307:P308)</f>
        <v>0</v>
      </c>
      <c r="Q306" s="54"/>
      <c r="R306" s="42"/>
      <c r="S306" s="1"/>
      <c r="T306" s="1"/>
      <c r="U306" s="1"/>
    </row>
    <row r="307" s="43" customFormat="true" ht="46.25" hidden="false" customHeight="false" outlineLevel="0" collapsed="false">
      <c r="A307" s="34" t="s">
        <v>492</v>
      </c>
      <c r="B307" s="68" t="s">
        <v>176</v>
      </c>
      <c r="C307" s="58" t="s">
        <v>35</v>
      </c>
      <c r="D307" s="70" t="n">
        <v>455.03</v>
      </c>
      <c r="E307" s="38" t="n">
        <v>82.6799991209371</v>
      </c>
      <c r="F307" s="38"/>
      <c r="G307" s="38"/>
      <c r="H307" s="38" t="n">
        <f aca="false">D307+F307-G307</f>
        <v>455.03</v>
      </c>
      <c r="I307" s="59" t="n">
        <v>0</v>
      </c>
      <c r="J307" s="60" t="n">
        <f aca="false">I307*E307</f>
        <v>0</v>
      </c>
      <c r="K307" s="61" t="n">
        <f aca="false">I307/H307</f>
        <v>0</v>
      </c>
      <c r="L307" s="62"/>
      <c r="M307" s="63" t="n">
        <f aca="false">TRUNC((L307*E307),3)</f>
        <v>0</v>
      </c>
      <c r="N307" s="61" t="n">
        <f aca="false">L307/H307</f>
        <v>0</v>
      </c>
      <c r="O307" s="64" t="n">
        <f aca="false">I307+L307</f>
        <v>0</v>
      </c>
      <c r="P307" s="65" t="n">
        <f aca="false">TRUNC((J307+M307),3)</f>
        <v>0</v>
      </c>
      <c r="Q307" s="66" t="n">
        <f aca="false">K307+N307</f>
        <v>0</v>
      </c>
      <c r="R307" s="42"/>
      <c r="S307" s="1"/>
      <c r="T307" s="1"/>
      <c r="U307" s="1"/>
    </row>
    <row r="308" s="43" customFormat="true" ht="46.25" hidden="false" customHeight="false" outlineLevel="0" collapsed="false">
      <c r="A308" s="34" t="s">
        <v>493</v>
      </c>
      <c r="B308" s="68" t="s">
        <v>494</v>
      </c>
      <c r="C308" s="58" t="s">
        <v>40</v>
      </c>
      <c r="D308" s="70" t="n">
        <v>176.56</v>
      </c>
      <c r="E308" s="38" t="n">
        <v>82.9299954689624</v>
      </c>
      <c r="F308" s="38"/>
      <c r="G308" s="38"/>
      <c r="H308" s="38" t="n">
        <f aca="false">D308+F308-G308</f>
        <v>176.56</v>
      </c>
      <c r="I308" s="59" t="n">
        <v>0</v>
      </c>
      <c r="J308" s="60" t="n">
        <f aca="false">I308*E308</f>
        <v>0</v>
      </c>
      <c r="K308" s="61" t="n">
        <f aca="false">I308/H308</f>
        <v>0</v>
      </c>
      <c r="L308" s="62"/>
      <c r="M308" s="63" t="n">
        <f aca="false">TRUNC((L308*E308),3)</f>
        <v>0</v>
      </c>
      <c r="N308" s="61" t="n">
        <f aca="false">L308/H308</f>
        <v>0</v>
      </c>
      <c r="O308" s="64" t="n">
        <f aca="false">I308+L308</f>
        <v>0</v>
      </c>
      <c r="P308" s="65" t="n">
        <f aca="false">TRUNC((J308+M308),3)</f>
        <v>0</v>
      </c>
      <c r="Q308" s="66" t="n">
        <f aca="false">K308+N308</f>
        <v>0</v>
      </c>
      <c r="R308" s="42"/>
      <c r="S308" s="1"/>
      <c r="T308" s="1"/>
      <c r="U308" s="1"/>
    </row>
    <row r="309" s="43" customFormat="true" ht="13.8" hidden="false" customHeight="false" outlineLevel="0" collapsed="false">
      <c r="A309" s="49" t="s">
        <v>495</v>
      </c>
      <c r="B309" s="50" t="s">
        <v>178</v>
      </c>
      <c r="C309" s="51"/>
      <c r="D309" s="52"/>
      <c r="E309" s="51"/>
      <c r="F309" s="51"/>
      <c r="G309" s="51"/>
      <c r="H309" s="51"/>
      <c r="I309" s="53"/>
      <c r="J309" s="51"/>
      <c r="K309" s="54"/>
      <c r="L309" s="51"/>
      <c r="M309" s="55" t="n">
        <f aca="false">SUM(M310:M315)</f>
        <v>0</v>
      </c>
      <c r="N309" s="54"/>
      <c r="O309" s="53"/>
      <c r="P309" s="55" t="n">
        <f aca="false">SUM(P310:P315)</f>
        <v>0</v>
      </c>
      <c r="Q309" s="54"/>
      <c r="R309" s="42"/>
      <c r="S309" s="1"/>
      <c r="T309" s="1"/>
      <c r="U309" s="1"/>
    </row>
    <row r="310" s="43" customFormat="true" ht="35.05" hidden="false" customHeight="false" outlineLevel="0" collapsed="false">
      <c r="A310" s="34" t="s">
        <v>496</v>
      </c>
      <c r="B310" s="78" t="s">
        <v>497</v>
      </c>
      <c r="C310" s="57" t="s">
        <v>59</v>
      </c>
      <c r="D310" s="58" t="n">
        <v>4</v>
      </c>
      <c r="E310" s="38" t="n">
        <v>3243.48</v>
      </c>
      <c r="F310" s="38"/>
      <c r="G310" s="38"/>
      <c r="H310" s="38" t="n">
        <f aca="false">D310+F310-G310</f>
        <v>4</v>
      </c>
      <c r="I310" s="59" t="n">
        <v>0</v>
      </c>
      <c r="J310" s="60" t="n">
        <f aca="false">I310*E310</f>
        <v>0</v>
      </c>
      <c r="K310" s="61" t="n">
        <f aca="false">I310/H310</f>
        <v>0</v>
      </c>
      <c r="L310" s="62"/>
      <c r="M310" s="63" t="n">
        <f aca="false">TRUNC((L310*E310),3)</f>
        <v>0</v>
      </c>
      <c r="N310" s="61" t="n">
        <f aca="false">L310/H310</f>
        <v>0</v>
      </c>
      <c r="O310" s="64" t="n">
        <f aca="false">I310+L310</f>
        <v>0</v>
      </c>
      <c r="P310" s="65" t="n">
        <f aca="false">TRUNC((J310+M310),3)</f>
        <v>0</v>
      </c>
      <c r="Q310" s="66" t="n">
        <f aca="false">K310+N310</f>
        <v>0</v>
      </c>
      <c r="R310" s="42"/>
      <c r="S310" s="1"/>
      <c r="T310" s="1"/>
      <c r="U310" s="1"/>
    </row>
    <row r="311" s="43" customFormat="true" ht="35.05" hidden="false" customHeight="false" outlineLevel="0" collapsed="false">
      <c r="A311" s="34" t="s">
        <v>498</v>
      </c>
      <c r="B311" s="79" t="s">
        <v>499</v>
      </c>
      <c r="C311" s="57" t="s">
        <v>35</v>
      </c>
      <c r="D311" s="58" t="n">
        <v>258.78</v>
      </c>
      <c r="E311" s="38" t="n">
        <v>75.7399721771389</v>
      </c>
      <c r="F311" s="38"/>
      <c r="G311" s="38"/>
      <c r="H311" s="38" t="n">
        <f aca="false">D311+F311-G311</f>
        <v>258.78</v>
      </c>
      <c r="I311" s="59" t="n">
        <v>0</v>
      </c>
      <c r="J311" s="60" t="n">
        <f aca="false">I311*E311</f>
        <v>0</v>
      </c>
      <c r="K311" s="61" t="n">
        <f aca="false">I311/H311</f>
        <v>0</v>
      </c>
      <c r="L311" s="62"/>
      <c r="M311" s="63" t="n">
        <f aca="false">TRUNC((L311*E311),3)</f>
        <v>0</v>
      </c>
      <c r="N311" s="61" t="n">
        <f aca="false">L311/H311</f>
        <v>0</v>
      </c>
      <c r="O311" s="64" t="n">
        <f aca="false">I311+L311</f>
        <v>0</v>
      </c>
      <c r="P311" s="65" t="n">
        <f aca="false">TRUNC((J311+M311),3)</f>
        <v>0</v>
      </c>
      <c r="Q311" s="66" t="n">
        <f aca="false">K311+N311</f>
        <v>0</v>
      </c>
      <c r="R311" s="42"/>
      <c r="S311" s="1"/>
      <c r="T311" s="1"/>
      <c r="U311" s="1"/>
    </row>
    <row r="312" s="43" customFormat="true" ht="23.85" hidden="false" customHeight="false" outlineLevel="0" collapsed="false">
      <c r="A312" s="34" t="s">
        <v>500</v>
      </c>
      <c r="B312" s="80" t="s">
        <v>501</v>
      </c>
      <c r="C312" s="57" t="s">
        <v>35</v>
      </c>
      <c r="D312" s="58" t="n">
        <v>258.78</v>
      </c>
      <c r="E312" s="38" t="n">
        <v>320.259989179999</v>
      </c>
      <c r="F312" s="38"/>
      <c r="G312" s="38"/>
      <c r="H312" s="38" t="n">
        <f aca="false">D312+F312-G312</f>
        <v>258.78</v>
      </c>
      <c r="I312" s="59" t="n">
        <v>0</v>
      </c>
      <c r="J312" s="60" t="n">
        <f aca="false">I312*E312</f>
        <v>0</v>
      </c>
      <c r="K312" s="61" t="n">
        <f aca="false">I312/H312</f>
        <v>0</v>
      </c>
      <c r="L312" s="62"/>
      <c r="M312" s="63" t="n">
        <f aca="false">TRUNC((L312*E312),3)</f>
        <v>0</v>
      </c>
      <c r="N312" s="61" t="n">
        <f aca="false">L312/H312</f>
        <v>0</v>
      </c>
      <c r="O312" s="64" t="n">
        <f aca="false">I312+L312</f>
        <v>0</v>
      </c>
      <c r="P312" s="65" t="n">
        <f aca="false">TRUNC((J312+M312),3)</f>
        <v>0</v>
      </c>
      <c r="Q312" s="66" t="n">
        <f aca="false">K312+N312</f>
        <v>0</v>
      </c>
      <c r="R312" s="42"/>
      <c r="S312" s="1"/>
      <c r="T312" s="1"/>
      <c r="U312" s="1"/>
    </row>
    <row r="313" s="43" customFormat="true" ht="13.8" hidden="false" customHeight="false" outlineLevel="0" collapsed="false">
      <c r="A313" s="34" t="s">
        <v>502</v>
      </c>
      <c r="B313" s="68" t="s">
        <v>184</v>
      </c>
      <c r="C313" s="58" t="s">
        <v>56</v>
      </c>
      <c r="D313" s="70" t="n">
        <v>14</v>
      </c>
      <c r="E313" s="38" t="n">
        <v>277.68</v>
      </c>
      <c r="F313" s="38"/>
      <c r="G313" s="38"/>
      <c r="H313" s="38" t="n">
        <f aca="false">D313+F313-G313</f>
        <v>14</v>
      </c>
      <c r="I313" s="59" t="n">
        <v>0</v>
      </c>
      <c r="J313" s="60" t="n">
        <f aca="false">I313*E313</f>
        <v>0</v>
      </c>
      <c r="K313" s="61" t="n">
        <f aca="false">I313/H313</f>
        <v>0</v>
      </c>
      <c r="L313" s="62"/>
      <c r="M313" s="63" t="n">
        <f aca="false">TRUNC((L313*E313),3)</f>
        <v>0</v>
      </c>
      <c r="N313" s="61" t="n">
        <f aca="false">L313/H313</f>
        <v>0</v>
      </c>
      <c r="O313" s="64" t="n">
        <f aca="false">I313+L313</f>
        <v>0</v>
      </c>
      <c r="P313" s="65" t="n">
        <f aca="false">TRUNC((J313+M313),3)</f>
        <v>0</v>
      </c>
      <c r="Q313" s="66" t="n">
        <f aca="false">K313+N313</f>
        <v>0</v>
      </c>
      <c r="R313" s="42"/>
      <c r="S313" s="1"/>
      <c r="T313" s="1"/>
      <c r="U313" s="1"/>
    </row>
    <row r="314" s="43" customFormat="true" ht="13.8" hidden="false" customHeight="false" outlineLevel="0" collapsed="false">
      <c r="A314" s="34" t="s">
        <v>503</v>
      </c>
      <c r="B314" s="68" t="s">
        <v>186</v>
      </c>
      <c r="C314" s="58" t="s">
        <v>56</v>
      </c>
      <c r="D314" s="70" t="n">
        <v>64</v>
      </c>
      <c r="E314" s="38" t="n">
        <v>49.12</v>
      </c>
      <c r="F314" s="38"/>
      <c r="G314" s="38"/>
      <c r="H314" s="38" t="n">
        <f aca="false">D314+F314-G314</f>
        <v>64</v>
      </c>
      <c r="I314" s="59" t="n">
        <v>0</v>
      </c>
      <c r="J314" s="60" t="n">
        <f aca="false">I314*E314</f>
        <v>0</v>
      </c>
      <c r="K314" s="61" t="n">
        <f aca="false">I314/H314</f>
        <v>0</v>
      </c>
      <c r="L314" s="62"/>
      <c r="M314" s="63" t="n">
        <f aca="false">TRUNC((L314*E314),3)</f>
        <v>0</v>
      </c>
      <c r="N314" s="61" t="n">
        <f aca="false">L314/H314</f>
        <v>0</v>
      </c>
      <c r="O314" s="64" t="n">
        <f aca="false">I314+L314</f>
        <v>0</v>
      </c>
      <c r="P314" s="65" t="n">
        <f aca="false">TRUNC((J314+M314),3)</f>
        <v>0</v>
      </c>
      <c r="Q314" s="66" t="n">
        <f aca="false">K314+N314</f>
        <v>0</v>
      </c>
      <c r="R314" s="42"/>
      <c r="S314" s="1"/>
      <c r="T314" s="1"/>
      <c r="U314" s="1"/>
    </row>
    <row r="315" s="43" customFormat="true" ht="46.25" hidden="false" customHeight="false" outlineLevel="0" collapsed="false">
      <c r="A315" s="34" t="s">
        <v>504</v>
      </c>
      <c r="B315" s="68" t="s">
        <v>188</v>
      </c>
      <c r="C315" s="58" t="s">
        <v>56</v>
      </c>
      <c r="D315" s="70" t="n">
        <v>64</v>
      </c>
      <c r="E315" s="38" t="n">
        <v>158.63</v>
      </c>
      <c r="F315" s="38"/>
      <c r="G315" s="38"/>
      <c r="H315" s="38" t="n">
        <f aca="false">D315+F315-G315</f>
        <v>64</v>
      </c>
      <c r="I315" s="59" t="n">
        <v>0</v>
      </c>
      <c r="J315" s="60" t="n">
        <f aca="false">I315*E315</f>
        <v>0</v>
      </c>
      <c r="K315" s="61" t="n">
        <f aca="false">I315/H315</f>
        <v>0</v>
      </c>
      <c r="L315" s="62"/>
      <c r="M315" s="63" t="n">
        <f aca="false">TRUNC((L315*E315),3)</f>
        <v>0</v>
      </c>
      <c r="N315" s="61" t="n">
        <f aca="false">L315/H315</f>
        <v>0</v>
      </c>
      <c r="O315" s="64" t="n">
        <f aca="false">I315+L315</f>
        <v>0</v>
      </c>
      <c r="P315" s="65" t="n">
        <f aca="false">TRUNC((J315+M315),3)</f>
        <v>0</v>
      </c>
      <c r="Q315" s="66" t="n">
        <f aca="false">K315+N315</f>
        <v>0</v>
      </c>
      <c r="R315" s="42"/>
      <c r="S315" s="1"/>
      <c r="T315" s="1"/>
      <c r="U315" s="1"/>
    </row>
    <row r="316" s="43" customFormat="true" ht="13.8" hidden="false" customHeight="false" outlineLevel="0" collapsed="false">
      <c r="A316" s="49" t="s">
        <v>505</v>
      </c>
      <c r="B316" s="50" t="s">
        <v>190</v>
      </c>
      <c r="C316" s="51"/>
      <c r="D316" s="52"/>
      <c r="E316" s="51"/>
      <c r="F316" s="51"/>
      <c r="G316" s="51"/>
      <c r="H316" s="51"/>
      <c r="I316" s="53"/>
      <c r="J316" s="51"/>
      <c r="K316" s="54"/>
      <c r="L316" s="51"/>
      <c r="M316" s="55" t="n">
        <f aca="false">SUM(M317:M322)</f>
        <v>0</v>
      </c>
      <c r="N316" s="54"/>
      <c r="O316" s="53"/>
      <c r="P316" s="55" t="n">
        <f aca="false">SUM(P317:P322)</f>
        <v>0</v>
      </c>
      <c r="Q316" s="54"/>
      <c r="R316" s="42"/>
      <c r="S316" s="1"/>
      <c r="T316" s="1"/>
      <c r="U316" s="1"/>
    </row>
    <row r="317" s="43" customFormat="true" ht="13.8" hidden="false" customHeight="false" outlineLevel="0" collapsed="false">
      <c r="A317" s="34" t="s">
        <v>506</v>
      </c>
      <c r="B317" s="68" t="s">
        <v>192</v>
      </c>
      <c r="C317" s="58" t="s">
        <v>193</v>
      </c>
      <c r="D317" s="70" t="n">
        <v>10</v>
      </c>
      <c r="E317" s="38" t="n">
        <v>123.27</v>
      </c>
      <c r="F317" s="38"/>
      <c r="G317" s="38"/>
      <c r="H317" s="38" t="n">
        <f aca="false">D317+F317-G317</f>
        <v>10</v>
      </c>
      <c r="I317" s="59" t="n">
        <v>0</v>
      </c>
      <c r="J317" s="60" t="n">
        <f aca="false">I317*E317</f>
        <v>0</v>
      </c>
      <c r="K317" s="61" t="n">
        <f aca="false">I317/H317</f>
        <v>0</v>
      </c>
      <c r="L317" s="62"/>
      <c r="M317" s="63" t="n">
        <f aca="false">TRUNC((L317*E317),3)</f>
        <v>0</v>
      </c>
      <c r="N317" s="61" t="n">
        <f aca="false">L317/H317</f>
        <v>0</v>
      </c>
      <c r="O317" s="64" t="n">
        <f aca="false">I317+L317</f>
        <v>0</v>
      </c>
      <c r="P317" s="65" t="n">
        <f aca="false">TRUNC((J317+M317),3)</f>
        <v>0</v>
      </c>
      <c r="Q317" s="66" t="n">
        <f aca="false">K317+N317</f>
        <v>0</v>
      </c>
      <c r="R317" s="42"/>
      <c r="S317" s="1"/>
      <c r="T317" s="1"/>
      <c r="U317" s="1"/>
    </row>
    <row r="318" s="43" customFormat="true" ht="13.8" hidden="false" customHeight="false" outlineLevel="0" collapsed="false">
      <c r="A318" s="34" t="s">
        <v>507</v>
      </c>
      <c r="B318" s="68" t="s">
        <v>195</v>
      </c>
      <c r="C318" s="58" t="s">
        <v>193</v>
      </c>
      <c r="D318" s="70" t="n">
        <v>20</v>
      </c>
      <c r="E318" s="38" t="n">
        <v>272.25</v>
      </c>
      <c r="F318" s="38"/>
      <c r="G318" s="38"/>
      <c r="H318" s="38" t="n">
        <f aca="false">D318+F318-G318</f>
        <v>20</v>
      </c>
      <c r="I318" s="59" t="n">
        <v>0</v>
      </c>
      <c r="J318" s="60" t="n">
        <f aca="false">I318*E318</f>
        <v>0</v>
      </c>
      <c r="K318" s="61" t="n">
        <f aca="false">I318/H318</f>
        <v>0</v>
      </c>
      <c r="L318" s="62"/>
      <c r="M318" s="63" t="n">
        <f aca="false">TRUNC((L318*E318),3)</f>
        <v>0</v>
      </c>
      <c r="N318" s="61" t="n">
        <f aca="false">L318/H318</f>
        <v>0</v>
      </c>
      <c r="O318" s="64" t="n">
        <f aca="false">I318+L318</f>
        <v>0</v>
      </c>
      <c r="P318" s="65" t="n">
        <f aca="false">TRUNC((J318+M318),3)</f>
        <v>0</v>
      </c>
      <c r="Q318" s="66" t="n">
        <f aca="false">K318+N318</f>
        <v>0</v>
      </c>
      <c r="R318" s="42"/>
      <c r="S318" s="1"/>
      <c r="T318" s="1"/>
      <c r="U318" s="1"/>
    </row>
    <row r="319" s="43" customFormat="true" ht="13.8" hidden="false" customHeight="false" outlineLevel="0" collapsed="false">
      <c r="A319" s="34" t="s">
        <v>508</v>
      </c>
      <c r="B319" s="68" t="s">
        <v>197</v>
      </c>
      <c r="C319" s="58" t="s">
        <v>193</v>
      </c>
      <c r="D319" s="70" t="n">
        <v>10</v>
      </c>
      <c r="E319" s="38" t="n">
        <v>162.55</v>
      </c>
      <c r="F319" s="38"/>
      <c r="G319" s="38"/>
      <c r="H319" s="38" t="n">
        <f aca="false">D319+F319-G319</f>
        <v>10</v>
      </c>
      <c r="I319" s="59" t="n">
        <v>0</v>
      </c>
      <c r="J319" s="60" t="n">
        <f aca="false">I319*E319</f>
        <v>0</v>
      </c>
      <c r="K319" s="61" t="n">
        <f aca="false">I319/H319</f>
        <v>0</v>
      </c>
      <c r="L319" s="62"/>
      <c r="M319" s="63" t="n">
        <f aca="false">TRUNC((L319*E319),3)</f>
        <v>0</v>
      </c>
      <c r="N319" s="61" t="n">
        <f aca="false">L319/H319</f>
        <v>0</v>
      </c>
      <c r="O319" s="64" t="n">
        <f aca="false">I319+L319</f>
        <v>0</v>
      </c>
      <c r="P319" s="65" t="n">
        <f aca="false">TRUNC((J319+M319),3)</f>
        <v>0</v>
      </c>
      <c r="Q319" s="66" t="n">
        <f aca="false">K319+N319</f>
        <v>0</v>
      </c>
      <c r="R319" s="42"/>
      <c r="S319" s="1"/>
      <c r="T319" s="1"/>
      <c r="U319" s="1"/>
    </row>
    <row r="320" s="43" customFormat="true" ht="23.85" hidden="false" customHeight="false" outlineLevel="0" collapsed="false">
      <c r="A320" s="34" t="s">
        <v>509</v>
      </c>
      <c r="B320" s="68" t="s">
        <v>199</v>
      </c>
      <c r="C320" s="58" t="s">
        <v>193</v>
      </c>
      <c r="D320" s="70" t="n">
        <v>20</v>
      </c>
      <c r="E320" s="38" t="n">
        <v>119.36</v>
      </c>
      <c r="F320" s="38"/>
      <c r="G320" s="38"/>
      <c r="H320" s="38" t="n">
        <f aca="false">D320+F320-G320</f>
        <v>20</v>
      </c>
      <c r="I320" s="59" t="n">
        <v>0</v>
      </c>
      <c r="J320" s="60" t="n">
        <f aca="false">I320*E320</f>
        <v>0</v>
      </c>
      <c r="K320" s="61" t="n">
        <f aca="false">I320/H320</f>
        <v>0</v>
      </c>
      <c r="L320" s="62"/>
      <c r="M320" s="63" t="n">
        <f aca="false">TRUNC((L320*E320),3)</f>
        <v>0</v>
      </c>
      <c r="N320" s="61" t="n">
        <f aca="false">L320/H320</f>
        <v>0</v>
      </c>
      <c r="O320" s="64" t="n">
        <f aca="false">I320+L320</f>
        <v>0</v>
      </c>
      <c r="P320" s="65" t="n">
        <f aca="false">TRUNC((J320+M320),3)</f>
        <v>0</v>
      </c>
      <c r="Q320" s="66" t="n">
        <f aca="false">K320+N320</f>
        <v>0</v>
      </c>
      <c r="R320" s="42"/>
      <c r="S320" s="1"/>
      <c r="T320" s="1"/>
      <c r="U320" s="1"/>
    </row>
    <row r="321" s="43" customFormat="true" ht="23.85" hidden="false" customHeight="false" outlineLevel="0" collapsed="false">
      <c r="A321" s="34" t="s">
        <v>510</v>
      </c>
      <c r="B321" s="68" t="s">
        <v>201</v>
      </c>
      <c r="C321" s="58" t="s">
        <v>193</v>
      </c>
      <c r="D321" s="70" t="n">
        <v>10</v>
      </c>
      <c r="E321" s="38" t="n">
        <v>109.55</v>
      </c>
      <c r="F321" s="38"/>
      <c r="G321" s="38"/>
      <c r="H321" s="38" t="n">
        <f aca="false">D321+F321-G321</f>
        <v>10</v>
      </c>
      <c r="I321" s="59" t="n">
        <v>0</v>
      </c>
      <c r="J321" s="60" t="n">
        <f aca="false">I321*E321</f>
        <v>0</v>
      </c>
      <c r="K321" s="61" t="n">
        <f aca="false">I321/H321</f>
        <v>0</v>
      </c>
      <c r="L321" s="62"/>
      <c r="M321" s="63" t="n">
        <f aca="false">TRUNC((L321*E321),3)</f>
        <v>0</v>
      </c>
      <c r="N321" s="61" t="n">
        <f aca="false">L321/H321</f>
        <v>0</v>
      </c>
      <c r="O321" s="64" t="n">
        <f aca="false">I321+L321</f>
        <v>0</v>
      </c>
      <c r="P321" s="65" t="n">
        <f aca="false">TRUNC((J321+M321),3)</f>
        <v>0</v>
      </c>
      <c r="Q321" s="66" t="n">
        <f aca="false">K321+N321</f>
        <v>0</v>
      </c>
      <c r="R321" s="42"/>
      <c r="S321" s="1"/>
      <c r="T321" s="1"/>
      <c r="U321" s="1"/>
    </row>
    <row r="322" s="43" customFormat="true" ht="46.25" hidden="false" customHeight="false" outlineLevel="0" collapsed="false">
      <c r="A322" s="34" t="s">
        <v>511</v>
      </c>
      <c r="B322" s="68" t="s">
        <v>203</v>
      </c>
      <c r="C322" s="58" t="s">
        <v>59</v>
      </c>
      <c r="D322" s="70" t="n">
        <v>1</v>
      </c>
      <c r="E322" s="38" t="n">
        <v>708.76</v>
      </c>
      <c r="F322" s="38"/>
      <c r="G322" s="38"/>
      <c r="H322" s="38" t="n">
        <f aca="false">D322+F322-G322</f>
        <v>1</v>
      </c>
      <c r="I322" s="59" t="n">
        <v>0</v>
      </c>
      <c r="J322" s="60" t="n">
        <f aca="false">I322*E322</f>
        <v>0</v>
      </c>
      <c r="K322" s="61" t="n">
        <f aca="false">I322/H322</f>
        <v>0</v>
      </c>
      <c r="L322" s="62"/>
      <c r="M322" s="63" t="n">
        <f aca="false">TRUNC((L322*E322),3)</f>
        <v>0</v>
      </c>
      <c r="N322" s="61" t="n">
        <f aca="false">L322/H322</f>
        <v>0</v>
      </c>
      <c r="O322" s="64" t="n">
        <f aca="false">I322+L322</f>
        <v>0</v>
      </c>
      <c r="P322" s="65" t="n">
        <f aca="false">TRUNC((J322+M322),3)</f>
        <v>0</v>
      </c>
      <c r="Q322" s="66" t="n">
        <f aca="false">K322+N322</f>
        <v>0</v>
      </c>
      <c r="R322" s="42"/>
      <c r="S322" s="1"/>
      <c r="T322" s="1"/>
      <c r="U322" s="1"/>
    </row>
    <row r="323" s="43" customFormat="true" ht="13.8" hidden="false" customHeight="false" outlineLevel="0" collapsed="false">
      <c r="A323" s="49" t="s">
        <v>512</v>
      </c>
      <c r="B323" s="50" t="s">
        <v>213</v>
      </c>
      <c r="C323" s="51"/>
      <c r="D323" s="52"/>
      <c r="E323" s="51"/>
      <c r="F323" s="51"/>
      <c r="G323" s="51"/>
      <c r="H323" s="51"/>
      <c r="I323" s="53"/>
      <c r="J323" s="51"/>
      <c r="K323" s="54"/>
      <c r="L323" s="51"/>
      <c r="M323" s="55" t="n">
        <f aca="false">SUM(M324:M339)</f>
        <v>0</v>
      </c>
      <c r="N323" s="54"/>
      <c r="O323" s="53"/>
      <c r="P323" s="55" t="n">
        <f aca="false">SUM(P324:P339)</f>
        <v>0</v>
      </c>
      <c r="Q323" s="54"/>
      <c r="R323" s="42"/>
      <c r="S323" s="1"/>
      <c r="T323" s="1"/>
      <c r="U323" s="1"/>
    </row>
    <row r="324" s="43" customFormat="true" ht="23.85" hidden="false" customHeight="false" outlineLevel="0" collapsed="false">
      <c r="A324" s="34" t="s">
        <v>513</v>
      </c>
      <c r="B324" s="72" t="s">
        <v>215</v>
      </c>
      <c r="C324" s="58" t="s">
        <v>59</v>
      </c>
      <c r="D324" s="58" t="n">
        <v>3</v>
      </c>
      <c r="E324" s="38" t="n">
        <v>649.22</v>
      </c>
      <c r="F324" s="38"/>
      <c r="G324" s="38"/>
      <c r="H324" s="38" t="n">
        <f aca="false">D324+F324-G324</f>
        <v>3</v>
      </c>
      <c r="I324" s="59" t="n">
        <v>0</v>
      </c>
      <c r="J324" s="60" t="n">
        <f aca="false">I324*E324</f>
        <v>0</v>
      </c>
      <c r="K324" s="61" t="n">
        <f aca="false">I324/H324</f>
        <v>0</v>
      </c>
      <c r="L324" s="62"/>
      <c r="M324" s="63" t="n">
        <f aca="false">TRUNC((L324*E324),3)</f>
        <v>0</v>
      </c>
      <c r="N324" s="61" t="n">
        <f aca="false">L324/H324</f>
        <v>0</v>
      </c>
      <c r="O324" s="64" t="n">
        <f aca="false">I324+L324</f>
        <v>0</v>
      </c>
      <c r="P324" s="65" t="n">
        <f aca="false">TRUNC((J324+M324),3)</f>
        <v>0</v>
      </c>
      <c r="Q324" s="66" t="n">
        <f aca="false">K324+N324</f>
        <v>0</v>
      </c>
      <c r="R324" s="42"/>
      <c r="S324" s="1"/>
      <c r="T324" s="1"/>
      <c r="U324" s="1"/>
    </row>
    <row r="325" s="43" customFormat="true" ht="35.05" hidden="false" customHeight="false" outlineLevel="0" collapsed="false">
      <c r="A325" s="34" t="s">
        <v>514</v>
      </c>
      <c r="B325" s="72" t="s">
        <v>221</v>
      </c>
      <c r="C325" s="58" t="s">
        <v>59</v>
      </c>
      <c r="D325" s="58" t="n">
        <v>5</v>
      </c>
      <c r="E325" s="38" t="n">
        <v>284.01</v>
      </c>
      <c r="F325" s="38"/>
      <c r="G325" s="38"/>
      <c r="H325" s="38" t="n">
        <f aca="false">D325+F325-G325</f>
        <v>5</v>
      </c>
      <c r="I325" s="59" t="n">
        <v>0</v>
      </c>
      <c r="J325" s="60" t="n">
        <f aca="false">I325*E325</f>
        <v>0</v>
      </c>
      <c r="K325" s="61" t="n">
        <f aca="false">I325/H325</f>
        <v>0</v>
      </c>
      <c r="L325" s="62"/>
      <c r="M325" s="63" t="n">
        <f aca="false">TRUNC((L325*E325),3)</f>
        <v>0</v>
      </c>
      <c r="N325" s="61" t="n">
        <f aca="false">L325/H325</f>
        <v>0</v>
      </c>
      <c r="O325" s="64" t="n">
        <f aca="false">I325+L325</f>
        <v>0</v>
      </c>
      <c r="P325" s="65" t="n">
        <f aca="false">TRUNC((J325+M325),3)</f>
        <v>0</v>
      </c>
      <c r="Q325" s="66" t="n">
        <f aca="false">K325+N325</f>
        <v>0</v>
      </c>
      <c r="R325" s="42"/>
      <c r="S325" s="1"/>
      <c r="T325" s="1"/>
      <c r="U325" s="1"/>
    </row>
    <row r="326" s="43" customFormat="true" ht="35.05" hidden="false" customHeight="false" outlineLevel="0" collapsed="false">
      <c r="A326" s="34" t="s">
        <v>515</v>
      </c>
      <c r="B326" s="72" t="s">
        <v>221</v>
      </c>
      <c r="C326" s="58" t="s">
        <v>59</v>
      </c>
      <c r="D326" s="58" t="n">
        <v>2</v>
      </c>
      <c r="E326" s="38" t="n">
        <v>284.01</v>
      </c>
      <c r="F326" s="38"/>
      <c r="G326" s="38"/>
      <c r="H326" s="38" t="n">
        <f aca="false">D326+F326-G326</f>
        <v>2</v>
      </c>
      <c r="I326" s="59" t="n">
        <v>0</v>
      </c>
      <c r="J326" s="60" t="n">
        <f aca="false">I326*E326</f>
        <v>0</v>
      </c>
      <c r="K326" s="61" t="n">
        <f aca="false">I326/H326</f>
        <v>0</v>
      </c>
      <c r="L326" s="62"/>
      <c r="M326" s="63" t="n">
        <f aca="false">TRUNC((L326*E326),3)</f>
        <v>0</v>
      </c>
      <c r="N326" s="61" t="n">
        <f aca="false">L326/H326</f>
        <v>0</v>
      </c>
      <c r="O326" s="64" t="n">
        <f aca="false">I326+L326</f>
        <v>0</v>
      </c>
      <c r="P326" s="65" t="n">
        <f aca="false">TRUNC((J326+M326),3)</f>
        <v>0</v>
      </c>
      <c r="Q326" s="66" t="n">
        <f aca="false">K326+N326</f>
        <v>0</v>
      </c>
      <c r="R326" s="42"/>
      <c r="S326" s="1"/>
      <c r="T326" s="1"/>
      <c r="U326" s="1"/>
    </row>
    <row r="327" s="43" customFormat="true" ht="46.25" hidden="false" customHeight="false" outlineLevel="0" collapsed="false">
      <c r="A327" s="34" t="s">
        <v>516</v>
      </c>
      <c r="B327" s="72" t="s">
        <v>217</v>
      </c>
      <c r="C327" s="58" t="s">
        <v>59</v>
      </c>
      <c r="D327" s="58" t="n">
        <v>4</v>
      </c>
      <c r="E327" s="38" t="n">
        <v>299.05</v>
      </c>
      <c r="F327" s="38"/>
      <c r="G327" s="38"/>
      <c r="H327" s="38" t="n">
        <f aca="false">D327+F327-G327</f>
        <v>4</v>
      </c>
      <c r="I327" s="59" t="n">
        <v>0</v>
      </c>
      <c r="J327" s="60" t="n">
        <f aca="false">I327*E327</f>
        <v>0</v>
      </c>
      <c r="K327" s="61" t="n">
        <f aca="false">I327/H327</f>
        <v>0</v>
      </c>
      <c r="L327" s="62"/>
      <c r="M327" s="63" t="n">
        <f aca="false">TRUNC((L327*E327),3)</f>
        <v>0</v>
      </c>
      <c r="N327" s="61" t="n">
        <f aca="false">L327/H327</f>
        <v>0</v>
      </c>
      <c r="O327" s="64" t="n">
        <f aca="false">I327+L327</f>
        <v>0</v>
      </c>
      <c r="P327" s="65" t="n">
        <f aca="false">TRUNC((J327+M327),3)</f>
        <v>0</v>
      </c>
      <c r="Q327" s="66" t="n">
        <f aca="false">K327+N327</f>
        <v>0</v>
      </c>
      <c r="R327" s="42"/>
      <c r="S327" s="1"/>
      <c r="T327" s="1"/>
      <c r="U327" s="1"/>
    </row>
    <row r="328" s="43" customFormat="true" ht="35.05" hidden="false" customHeight="false" outlineLevel="0" collapsed="false">
      <c r="A328" s="34" t="s">
        <v>517</v>
      </c>
      <c r="B328" s="72" t="s">
        <v>219</v>
      </c>
      <c r="C328" s="58" t="s">
        <v>59</v>
      </c>
      <c r="D328" s="58" t="n">
        <v>8</v>
      </c>
      <c r="E328" s="38" t="n">
        <v>278.47</v>
      </c>
      <c r="F328" s="38"/>
      <c r="G328" s="38"/>
      <c r="H328" s="38" t="n">
        <f aca="false">D328+F328-G328</f>
        <v>8</v>
      </c>
      <c r="I328" s="59" t="n">
        <v>0</v>
      </c>
      <c r="J328" s="60" t="n">
        <f aca="false">I328*E328</f>
        <v>0</v>
      </c>
      <c r="K328" s="61" t="n">
        <f aca="false">I328/H328</f>
        <v>0</v>
      </c>
      <c r="L328" s="62"/>
      <c r="M328" s="63" t="n">
        <f aca="false">TRUNC((L328*E328),3)</f>
        <v>0</v>
      </c>
      <c r="N328" s="61" t="n">
        <f aca="false">L328/H328</f>
        <v>0</v>
      </c>
      <c r="O328" s="64" t="n">
        <f aca="false">I328+L328</f>
        <v>0</v>
      </c>
      <c r="P328" s="65" t="n">
        <f aca="false">TRUNC((J328+M328),3)</f>
        <v>0</v>
      </c>
      <c r="Q328" s="66" t="n">
        <f aca="false">K328+N328</f>
        <v>0</v>
      </c>
      <c r="R328" s="42"/>
      <c r="S328" s="1"/>
      <c r="T328" s="1"/>
      <c r="U328" s="1"/>
    </row>
    <row r="329" s="43" customFormat="true" ht="35.05" hidden="false" customHeight="false" outlineLevel="0" collapsed="false">
      <c r="A329" s="34" t="s">
        <v>518</v>
      </c>
      <c r="B329" s="72" t="s">
        <v>221</v>
      </c>
      <c r="C329" s="58" t="s">
        <v>59</v>
      </c>
      <c r="D329" s="58" t="n">
        <v>10</v>
      </c>
      <c r="E329" s="38" t="n">
        <v>284.01</v>
      </c>
      <c r="F329" s="38"/>
      <c r="G329" s="38"/>
      <c r="H329" s="38" t="n">
        <f aca="false">D329+F329-G329</f>
        <v>10</v>
      </c>
      <c r="I329" s="59" t="n">
        <v>0</v>
      </c>
      <c r="J329" s="60" t="n">
        <f aca="false">I329*E329</f>
        <v>0</v>
      </c>
      <c r="K329" s="61" t="n">
        <f aca="false">I329/H329</f>
        <v>0</v>
      </c>
      <c r="L329" s="62"/>
      <c r="M329" s="63" t="n">
        <f aca="false">TRUNC((L329*E329),3)</f>
        <v>0</v>
      </c>
      <c r="N329" s="61" t="n">
        <f aca="false">L329/H329</f>
        <v>0</v>
      </c>
      <c r="O329" s="64" t="n">
        <f aca="false">I329+L329</f>
        <v>0</v>
      </c>
      <c r="P329" s="65" t="n">
        <f aca="false">TRUNC((J329+M329),3)</f>
        <v>0</v>
      </c>
      <c r="Q329" s="66" t="n">
        <f aca="false">K329+N329</f>
        <v>0</v>
      </c>
      <c r="R329" s="42"/>
      <c r="S329" s="1"/>
      <c r="T329" s="1"/>
      <c r="U329" s="1"/>
    </row>
    <row r="330" s="43" customFormat="true" ht="35.05" hidden="false" customHeight="false" outlineLevel="0" collapsed="false">
      <c r="A330" s="34" t="s">
        <v>519</v>
      </c>
      <c r="B330" s="72" t="s">
        <v>221</v>
      </c>
      <c r="C330" s="58" t="s">
        <v>59</v>
      </c>
      <c r="D330" s="58" t="n">
        <v>2</v>
      </c>
      <c r="E330" s="38" t="n">
        <v>284.01</v>
      </c>
      <c r="F330" s="38"/>
      <c r="G330" s="38"/>
      <c r="H330" s="38" t="n">
        <f aca="false">D330+F330-G330</f>
        <v>2</v>
      </c>
      <c r="I330" s="59" t="n">
        <v>0</v>
      </c>
      <c r="J330" s="60" t="n">
        <f aca="false">I330*E330</f>
        <v>0</v>
      </c>
      <c r="K330" s="61" t="n">
        <f aca="false">I330/H330</f>
        <v>0</v>
      </c>
      <c r="L330" s="62"/>
      <c r="M330" s="63" t="n">
        <f aca="false">TRUNC((L330*E330),3)</f>
        <v>0</v>
      </c>
      <c r="N330" s="61" t="n">
        <f aca="false">L330/H330</f>
        <v>0</v>
      </c>
      <c r="O330" s="64" t="n">
        <f aca="false">I330+L330</f>
        <v>0</v>
      </c>
      <c r="P330" s="65" t="n">
        <f aca="false">TRUNC((J330+M330),3)</f>
        <v>0</v>
      </c>
      <c r="Q330" s="66" t="n">
        <f aca="false">K330+N330</f>
        <v>0</v>
      </c>
      <c r="R330" s="42"/>
      <c r="S330" s="1"/>
      <c r="T330" s="1"/>
      <c r="U330" s="1"/>
    </row>
    <row r="331" s="43" customFormat="true" ht="46.25" hidden="false" customHeight="false" outlineLevel="0" collapsed="false">
      <c r="A331" s="34" t="s">
        <v>520</v>
      </c>
      <c r="B331" s="72" t="s">
        <v>217</v>
      </c>
      <c r="C331" s="58" t="s">
        <v>59</v>
      </c>
      <c r="D331" s="58" t="n">
        <v>8</v>
      </c>
      <c r="E331" s="38" t="n">
        <v>299.05</v>
      </c>
      <c r="F331" s="38"/>
      <c r="G331" s="38"/>
      <c r="H331" s="38" t="n">
        <f aca="false">D331+F331-G331</f>
        <v>8</v>
      </c>
      <c r="I331" s="59" t="n">
        <v>0</v>
      </c>
      <c r="J331" s="60" t="n">
        <f aca="false">I331*E331</f>
        <v>0</v>
      </c>
      <c r="K331" s="61" t="n">
        <f aca="false">I331/H331</f>
        <v>0</v>
      </c>
      <c r="L331" s="62"/>
      <c r="M331" s="63" t="n">
        <f aca="false">TRUNC((L331*E331),3)</f>
        <v>0</v>
      </c>
      <c r="N331" s="61" t="n">
        <f aca="false">L331/H331</f>
        <v>0</v>
      </c>
      <c r="O331" s="64" t="n">
        <f aca="false">I331+L331</f>
        <v>0</v>
      </c>
      <c r="P331" s="65" t="n">
        <f aca="false">TRUNC((J331+M331),3)</f>
        <v>0</v>
      </c>
      <c r="Q331" s="66" t="n">
        <f aca="false">K331+N331</f>
        <v>0</v>
      </c>
      <c r="R331" s="42"/>
      <c r="S331" s="1"/>
      <c r="T331" s="1"/>
      <c r="U331" s="1"/>
    </row>
    <row r="332" s="43" customFormat="true" ht="35.05" hidden="false" customHeight="false" outlineLevel="0" collapsed="false">
      <c r="A332" s="34" t="s">
        <v>521</v>
      </c>
      <c r="B332" s="72" t="s">
        <v>219</v>
      </c>
      <c r="C332" s="58" t="s">
        <v>59</v>
      </c>
      <c r="D332" s="58" t="n">
        <v>24</v>
      </c>
      <c r="E332" s="38" t="n">
        <v>278.47</v>
      </c>
      <c r="F332" s="38"/>
      <c r="G332" s="38"/>
      <c r="H332" s="38" t="n">
        <f aca="false">D332+F332-G332</f>
        <v>24</v>
      </c>
      <c r="I332" s="59" t="n">
        <v>0</v>
      </c>
      <c r="J332" s="60" t="n">
        <f aca="false">I332*E332</f>
        <v>0</v>
      </c>
      <c r="K332" s="61" t="n">
        <f aca="false">I332/H332</f>
        <v>0</v>
      </c>
      <c r="L332" s="62"/>
      <c r="M332" s="63" t="n">
        <f aca="false">TRUNC((L332*E332),3)</f>
        <v>0</v>
      </c>
      <c r="N332" s="61" t="n">
        <f aca="false">L332/H332</f>
        <v>0</v>
      </c>
      <c r="O332" s="64" t="n">
        <f aca="false">I332+L332</f>
        <v>0</v>
      </c>
      <c r="P332" s="65" t="n">
        <f aca="false">TRUNC((J332+M332),3)</f>
        <v>0</v>
      </c>
      <c r="Q332" s="66" t="n">
        <f aca="false">K332+N332</f>
        <v>0</v>
      </c>
      <c r="R332" s="42"/>
      <c r="S332" s="1"/>
      <c r="T332" s="1"/>
      <c r="U332" s="1"/>
    </row>
    <row r="333" s="43" customFormat="true" ht="35.05" hidden="false" customHeight="false" outlineLevel="0" collapsed="false">
      <c r="A333" s="34" t="s">
        <v>522</v>
      </c>
      <c r="B333" s="72" t="s">
        <v>221</v>
      </c>
      <c r="C333" s="58" t="s">
        <v>59</v>
      </c>
      <c r="D333" s="58" t="n">
        <v>20</v>
      </c>
      <c r="E333" s="38" t="n">
        <v>284.01</v>
      </c>
      <c r="F333" s="38"/>
      <c r="G333" s="38"/>
      <c r="H333" s="38" t="n">
        <f aca="false">D333+F333-G333</f>
        <v>20</v>
      </c>
      <c r="I333" s="59" t="n">
        <v>0</v>
      </c>
      <c r="J333" s="60" t="n">
        <f aca="false">I333*E333</f>
        <v>0</v>
      </c>
      <c r="K333" s="61" t="n">
        <f aca="false">I333/H333</f>
        <v>0</v>
      </c>
      <c r="L333" s="62"/>
      <c r="M333" s="63" t="n">
        <f aca="false">TRUNC((L333*E333),3)</f>
        <v>0</v>
      </c>
      <c r="N333" s="61" t="n">
        <f aca="false">L333/H333</f>
        <v>0</v>
      </c>
      <c r="O333" s="64" t="n">
        <f aca="false">I333+L333</f>
        <v>0</v>
      </c>
      <c r="P333" s="65" t="n">
        <f aca="false">TRUNC((J333+M333),3)</f>
        <v>0</v>
      </c>
      <c r="Q333" s="66" t="n">
        <f aca="false">K333+N333</f>
        <v>0</v>
      </c>
      <c r="R333" s="42"/>
      <c r="S333" s="1"/>
      <c r="T333" s="1"/>
      <c r="U333" s="1"/>
    </row>
    <row r="334" s="43" customFormat="true" ht="46.25" hidden="false" customHeight="false" outlineLevel="0" collapsed="false">
      <c r="A334" s="34" t="s">
        <v>523</v>
      </c>
      <c r="B334" s="72" t="s">
        <v>217</v>
      </c>
      <c r="C334" s="58" t="s">
        <v>59</v>
      </c>
      <c r="D334" s="58" t="n">
        <v>8</v>
      </c>
      <c r="E334" s="38" t="n">
        <v>299.05</v>
      </c>
      <c r="F334" s="38"/>
      <c r="G334" s="38"/>
      <c r="H334" s="38" t="n">
        <f aca="false">D334+F334-G334</f>
        <v>8</v>
      </c>
      <c r="I334" s="59" t="n">
        <v>0</v>
      </c>
      <c r="J334" s="60" t="n">
        <f aca="false">I334*E334</f>
        <v>0</v>
      </c>
      <c r="K334" s="61" t="n">
        <f aca="false">I334/H334</f>
        <v>0</v>
      </c>
      <c r="L334" s="62"/>
      <c r="M334" s="63" t="n">
        <f aca="false">TRUNC((L334*E334),3)</f>
        <v>0</v>
      </c>
      <c r="N334" s="61" t="n">
        <f aca="false">L334/H334</f>
        <v>0</v>
      </c>
      <c r="O334" s="64" t="n">
        <f aca="false">I334+L334</f>
        <v>0</v>
      </c>
      <c r="P334" s="65" t="n">
        <f aca="false">TRUNC((J334+M334),3)</f>
        <v>0</v>
      </c>
      <c r="Q334" s="66" t="n">
        <f aca="false">K334+N334</f>
        <v>0</v>
      </c>
      <c r="R334" s="42"/>
      <c r="S334" s="1"/>
      <c r="T334" s="1"/>
      <c r="U334" s="1"/>
    </row>
    <row r="335" s="43" customFormat="true" ht="35.05" hidden="false" customHeight="false" outlineLevel="0" collapsed="false">
      <c r="A335" s="34" t="s">
        <v>524</v>
      </c>
      <c r="B335" s="72" t="s">
        <v>219</v>
      </c>
      <c r="C335" s="58" t="s">
        <v>59</v>
      </c>
      <c r="D335" s="58" t="n">
        <v>20</v>
      </c>
      <c r="E335" s="38" t="n">
        <v>278.47</v>
      </c>
      <c r="F335" s="38"/>
      <c r="G335" s="38"/>
      <c r="H335" s="38" t="n">
        <f aca="false">D335+F335-G335</f>
        <v>20</v>
      </c>
      <c r="I335" s="59" t="n">
        <v>0</v>
      </c>
      <c r="J335" s="60" t="n">
        <f aca="false">I335*E335</f>
        <v>0</v>
      </c>
      <c r="K335" s="61" t="n">
        <f aca="false">I335/H335</f>
        <v>0</v>
      </c>
      <c r="L335" s="62"/>
      <c r="M335" s="63" t="n">
        <f aca="false">TRUNC((L335*E335),3)</f>
        <v>0</v>
      </c>
      <c r="N335" s="61" t="n">
        <f aca="false">L335/H335</f>
        <v>0</v>
      </c>
      <c r="O335" s="64" t="n">
        <f aca="false">I335+L335</f>
        <v>0</v>
      </c>
      <c r="P335" s="65" t="n">
        <f aca="false">TRUNC((J335+M335),3)</f>
        <v>0</v>
      </c>
      <c r="Q335" s="66" t="n">
        <f aca="false">K335+N335</f>
        <v>0</v>
      </c>
      <c r="R335" s="42"/>
      <c r="S335" s="1"/>
      <c r="T335" s="1"/>
      <c r="U335" s="1"/>
    </row>
    <row r="336" s="43" customFormat="true" ht="35.05" hidden="false" customHeight="false" outlineLevel="0" collapsed="false">
      <c r="A336" s="34" t="s">
        <v>525</v>
      </c>
      <c r="B336" s="72" t="s">
        <v>221</v>
      </c>
      <c r="C336" s="58" t="s">
        <v>59</v>
      </c>
      <c r="D336" s="58" t="n">
        <v>20</v>
      </c>
      <c r="E336" s="38" t="n">
        <v>284.01</v>
      </c>
      <c r="F336" s="38"/>
      <c r="G336" s="38"/>
      <c r="H336" s="38" t="n">
        <f aca="false">D336+F336-G336</f>
        <v>20</v>
      </c>
      <c r="I336" s="59" t="n">
        <v>0</v>
      </c>
      <c r="J336" s="60" t="n">
        <f aca="false">I336*E336</f>
        <v>0</v>
      </c>
      <c r="K336" s="61" t="n">
        <f aca="false">I336/H336</f>
        <v>0</v>
      </c>
      <c r="L336" s="62"/>
      <c r="M336" s="63" t="n">
        <f aca="false">TRUNC((L336*E336),3)</f>
        <v>0</v>
      </c>
      <c r="N336" s="61" t="n">
        <f aca="false">L336/H336</f>
        <v>0</v>
      </c>
      <c r="O336" s="64" t="n">
        <f aca="false">I336+L336</f>
        <v>0</v>
      </c>
      <c r="P336" s="65" t="n">
        <f aca="false">TRUNC((J336+M336),3)</f>
        <v>0</v>
      </c>
      <c r="Q336" s="66" t="n">
        <f aca="false">K336+N336</f>
        <v>0</v>
      </c>
      <c r="R336" s="42"/>
      <c r="S336" s="1"/>
      <c r="T336" s="1"/>
      <c r="U336" s="1"/>
    </row>
    <row r="337" s="43" customFormat="true" ht="35.05" hidden="false" customHeight="false" outlineLevel="0" collapsed="false">
      <c r="A337" s="34" t="s">
        <v>526</v>
      </c>
      <c r="B337" s="72" t="s">
        <v>221</v>
      </c>
      <c r="C337" s="58" t="s">
        <v>59</v>
      </c>
      <c r="D337" s="58" t="n">
        <v>4</v>
      </c>
      <c r="E337" s="38" t="n">
        <v>284.01</v>
      </c>
      <c r="F337" s="38"/>
      <c r="G337" s="38"/>
      <c r="H337" s="38" t="n">
        <f aca="false">D337+F337-G337</f>
        <v>4</v>
      </c>
      <c r="I337" s="59" t="n">
        <v>0</v>
      </c>
      <c r="J337" s="60" t="n">
        <f aca="false">I337*E337</f>
        <v>0</v>
      </c>
      <c r="K337" s="61" t="n">
        <f aca="false">I337/H337</f>
        <v>0</v>
      </c>
      <c r="L337" s="62"/>
      <c r="M337" s="63" t="n">
        <f aca="false">TRUNC((L337*E337),3)</f>
        <v>0</v>
      </c>
      <c r="N337" s="61" t="n">
        <f aca="false">L337/H337</f>
        <v>0</v>
      </c>
      <c r="O337" s="64" t="n">
        <f aca="false">I337+L337</f>
        <v>0</v>
      </c>
      <c r="P337" s="65" t="n">
        <f aca="false">TRUNC((J337+M337),3)</f>
        <v>0</v>
      </c>
      <c r="Q337" s="66" t="n">
        <f aca="false">K337+N337</f>
        <v>0</v>
      </c>
      <c r="R337" s="42"/>
      <c r="S337" s="1"/>
      <c r="T337" s="1"/>
      <c r="U337" s="1"/>
    </row>
    <row r="338" s="43" customFormat="true" ht="46.25" hidden="false" customHeight="false" outlineLevel="0" collapsed="false">
      <c r="A338" s="34" t="s">
        <v>527</v>
      </c>
      <c r="B338" s="72" t="s">
        <v>217</v>
      </c>
      <c r="C338" s="58" t="s">
        <v>59</v>
      </c>
      <c r="D338" s="58" t="n">
        <v>4</v>
      </c>
      <c r="E338" s="38" t="n">
        <v>299.05</v>
      </c>
      <c r="F338" s="38"/>
      <c r="G338" s="38"/>
      <c r="H338" s="38" t="n">
        <f aca="false">D338+F338-G338</f>
        <v>4</v>
      </c>
      <c r="I338" s="59" t="n">
        <v>0</v>
      </c>
      <c r="J338" s="60" t="n">
        <f aca="false">I338*E338</f>
        <v>0</v>
      </c>
      <c r="K338" s="61" t="n">
        <f aca="false">I338/H338</f>
        <v>0</v>
      </c>
      <c r="L338" s="62"/>
      <c r="M338" s="63" t="n">
        <f aca="false">TRUNC((L338*E338),3)</f>
        <v>0</v>
      </c>
      <c r="N338" s="61" t="n">
        <f aca="false">L338/H338</f>
        <v>0</v>
      </c>
      <c r="O338" s="64" t="n">
        <f aca="false">I338+L338</f>
        <v>0</v>
      </c>
      <c r="P338" s="65" t="n">
        <f aca="false">TRUNC((J338+M338),3)</f>
        <v>0</v>
      </c>
      <c r="Q338" s="66" t="n">
        <f aca="false">K338+N338</f>
        <v>0</v>
      </c>
      <c r="R338" s="42"/>
      <c r="S338" s="1"/>
      <c r="T338" s="1"/>
      <c r="U338" s="1"/>
    </row>
    <row r="339" s="43" customFormat="true" ht="35.05" hidden="false" customHeight="false" outlineLevel="0" collapsed="false">
      <c r="A339" s="34" t="s">
        <v>528</v>
      </c>
      <c r="B339" s="72" t="s">
        <v>219</v>
      </c>
      <c r="C339" s="58" t="s">
        <v>59</v>
      </c>
      <c r="D339" s="58" t="n">
        <v>4</v>
      </c>
      <c r="E339" s="38" t="n">
        <v>278.47</v>
      </c>
      <c r="F339" s="38"/>
      <c r="G339" s="38"/>
      <c r="H339" s="38" t="n">
        <f aca="false">D339+F339-G339</f>
        <v>4</v>
      </c>
      <c r="I339" s="59" t="n">
        <v>0</v>
      </c>
      <c r="J339" s="60" t="n">
        <f aca="false">I339*E339</f>
        <v>0</v>
      </c>
      <c r="K339" s="61" t="n">
        <f aca="false">I339/H339</f>
        <v>0</v>
      </c>
      <c r="L339" s="62"/>
      <c r="M339" s="63" t="n">
        <f aca="false">TRUNC((L339*E339),3)</f>
        <v>0</v>
      </c>
      <c r="N339" s="61" t="n">
        <f aca="false">L339/H339</f>
        <v>0</v>
      </c>
      <c r="O339" s="64" t="n">
        <f aca="false">I339+L339</f>
        <v>0</v>
      </c>
      <c r="P339" s="65" t="n">
        <f aca="false">TRUNC((J339+M339),3)</f>
        <v>0</v>
      </c>
      <c r="Q339" s="66" t="n">
        <f aca="false">K339+N339</f>
        <v>0</v>
      </c>
      <c r="R339" s="42"/>
      <c r="S339" s="1"/>
      <c r="T339" s="1"/>
      <c r="U339" s="1"/>
    </row>
    <row r="340" s="43" customFormat="true" ht="13.8" hidden="false" customHeight="false" outlineLevel="0" collapsed="false">
      <c r="A340" s="49" t="s">
        <v>529</v>
      </c>
      <c r="B340" s="50" t="s">
        <v>226</v>
      </c>
      <c r="C340" s="51"/>
      <c r="D340" s="52"/>
      <c r="E340" s="51"/>
      <c r="F340" s="51"/>
      <c r="G340" s="51"/>
      <c r="H340" s="51"/>
      <c r="I340" s="53"/>
      <c r="J340" s="51"/>
      <c r="K340" s="54"/>
      <c r="L340" s="51"/>
      <c r="M340" s="55" t="n">
        <f aca="false">SUM(M341:M349)</f>
        <v>0</v>
      </c>
      <c r="N340" s="54"/>
      <c r="O340" s="53"/>
      <c r="P340" s="55" t="n">
        <f aca="false">SUM(P341:P349)</f>
        <v>0</v>
      </c>
      <c r="Q340" s="54"/>
      <c r="R340" s="42"/>
      <c r="S340" s="1"/>
      <c r="T340" s="1"/>
      <c r="U340" s="1"/>
    </row>
    <row r="341" s="43" customFormat="true" ht="23.85" hidden="false" customHeight="false" outlineLevel="0" collapsed="false">
      <c r="A341" s="34" t="s">
        <v>530</v>
      </c>
      <c r="B341" s="68" t="s">
        <v>228</v>
      </c>
      <c r="C341" s="58" t="s">
        <v>35</v>
      </c>
      <c r="D341" s="70" t="n">
        <v>990.77</v>
      </c>
      <c r="E341" s="38" t="n">
        <v>8.82999081522452</v>
      </c>
      <c r="F341" s="38"/>
      <c r="G341" s="38"/>
      <c r="H341" s="38" t="n">
        <f aca="false">D341+F341-G341</f>
        <v>990.77</v>
      </c>
      <c r="I341" s="59" t="n">
        <v>0</v>
      </c>
      <c r="J341" s="60" t="n">
        <f aca="false">I341*E341</f>
        <v>0</v>
      </c>
      <c r="K341" s="61" t="n">
        <f aca="false">I341/H341</f>
        <v>0</v>
      </c>
      <c r="L341" s="62"/>
      <c r="M341" s="63" t="n">
        <f aca="false">TRUNC((L341*E341),3)</f>
        <v>0</v>
      </c>
      <c r="N341" s="61" t="n">
        <f aca="false">L341/H341</f>
        <v>0</v>
      </c>
      <c r="O341" s="64" t="n">
        <f aca="false">I341+L341</f>
        <v>0</v>
      </c>
      <c r="P341" s="65" t="n">
        <f aca="false">TRUNC((J341+M341),3)</f>
        <v>0</v>
      </c>
      <c r="Q341" s="66" t="n">
        <f aca="false">K341+N341</f>
        <v>0</v>
      </c>
      <c r="R341" s="42"/>
      <c r="S341" s="1"/>
      <c r="T341" s="1"/>
      <c r="U341" s="1"/>
    </row>
    <row r="342" s="43" customFormat="true" ht="23.85" hidden="false" customHeight="false" outlineLevel="0" collapsed="false">
      <c r="A342" s="34" t="s">
        <v>531</v>
      </c>
      <c r="B342" s="68" t="s">
        <v>230</v>
      </c>
      <c r="C342" s="58" t="s">
        <v>35</v>
      </c>
      <c r="D342" s="70" t="n">
        <v>990.77</v>
      </c>
      <c r="E342" s="38" t="n">
        <v>41.8699900077717</v>
      </c>
      <c r="F342" s="38"/>
      <c r="G342" s="38"/>
      <c r="H342" s="38" t="n">
        <f aca="false">D342+F342-G342</f>
        <v>990.77</v>
      </c>
      <c r="I342" s="59" t="n">
        <v>0</v>
      </c>
      <c r="J342" s="60" t="n">
        <f aca="false">I342*E342</f>
        <v>0</v>
      </c>
      <c r="K342" s="61" t="n">
        <f aca="false">I342/H342</f>
        <v>0</v>
      </c>
      <c r="L342" s="62"/>
      <c r="M342" s="63" t="n">
        <f aca="false">TRUNC((L342*E342),3)</f>
        <v>0</v>
      </c>
      <c r="N342" s="61" t="n">
        <f aca="false">L342/H342</f>
        <v>0</v>
      </c>
      <c r="O342" s="64" t="n">
        <f aca="false">I342+L342</f>
        <v>0</v>
      </c>
      <c r="P342" s="65" t="n">
        <f aca="false">TRUNC((J342+M342),3)</f>
        <v>0</v>
      </c>
      <c r="Q342" s="66" t="n">
        <f aca="false">K342+N342</f>
        <v>0</v>
      </c>
      <c r="R342" s="42"/>
      <c r="S342" s="1"/>
      <c r="T342" s="1"/>
      <c r="U342" s="1"/>
    </row>
    <row r="343" s="43" customFormat="true" ht="23.85" hidden="false" customHeight="false" outlineLevel="0" collapsed="false">
      <c r="A343" s="34" t="s">
        <v>532</v>
      </c>
      <c r="B343" s="68" t="s">
        <v>232</v>
      </c>
      <c r="C343" s="58" t="s">
        <v>35</v>
      </c>
      <c r="D343" s="70" t="n">
        <v>990.77</v>
      </c>
      <c r="E343" s="38" t="n">
        <v>29.0199945496937</v>
      </c>
      <c r="F343" s="38"/>
      <c r="G343" s="38"/>
      <c r="H343" s="38" t="n">
        <f aca="false">D343+F343-G343</f>
        <v>990.77</v>
      </c>
      <c r="I343" s="59" t="n">
        <v>0</v>
      </c>
      <c r="J343" s="60" t="n">
        <f aca="false">I343*E343</f>
        <v>0</v>
      </c>
      <c r="K343" s="61" t="n">
        <f aca="false">I343/H343</f>
        <v>0</v>
      </c>
      <c r="L343" s="62"/>
      <c r="M343" s="63" t="n">
        <f aca="false">TRUNC((L343*E343),3)</f>
        <v>0</v>
      </c>
      <c r="N343" s="61" t="n">
        <f aca="false">L343/H343</f>
        <v>0</v>
      </c>
      <c r="O343" s="64" t="n">
        <f aca="false">I343+L343</f>
        <v>0</v>
      </c>
      <c r="P343" s="65" t="n">
        <f aca="false">TRUNC((J343+M343),3)</f>
        <v>0</v>
      </c>
      <c r="Q343" s="66" t="n">
        <f aca="false">K343+N343</f>
        <v>0</v>
      </c>
      <c r="R343" s="42"/>
      <c r="S343" s="1"/>
      <c r="T343" s="1"/>
      <c r="U343" s="1"/>
    </row>
    <row r="344" s="43" customFormat="true" ht="23.85" hidden="false" customHeight="false" outlineLevel="0" collapsed="false">
      <c r="A344" s="34" t="s">
        <v>533</v>
      </c>
      <c r="B344" s="68" t="s">
        <v>234</v>
      </c>
      <c r="C344" s="58" t="s">
        <v>35</v>
      </c>
      <c r="D344" s="70" t="n">
        <v>738.81</v>
      </c>
      <c r="E344" s="38" t="n">
        <v>17.2599991878832</v>
      </c>
      <c r="F344" s="38"/>
      <c r="G344" s="38"/>
      <c r="H344" s="38" t="n">
        <f aca="false">D344+F344-G344</f>
        <v>738.81</v>
      </c>
      <c r="I344" s="59" t="n">
        <v>0</v>
      </c>
      <c r="J344" s="60" t="n">
        <f aca="false">I344*E344</f>
        <v>0</v>
      </c>
      <c r="K344" s="61" t="n">
        <f aca="false">I344/H344</f>
        <v>0</v>
      </c>
      <c r="L344" s="62"/>
      <c r="M344" s="63" t="n">
        <f aca="false">TRUNC((L344*E344),3)</f>
        <v>0</v>
      </c>
      <c r="N344" s="61" t="n">
        <f aca="false">L344/H344</f>
        <v>0</v>
      </c>
      <c r="O344" s="64" t="n">
        <f aca="false">I344+L344</f>
        <v>0</v>
      </c>
      <c r="P344" s="65" t="n">
        <f aca="false">TRUNC((J344+M344),3)</f>
        <v>0</v>
      </c>
      <c r="Q344" s="66" t="n">
        <f aca="false">K344+N344</f>
        <v>0</v>
      </c>
      <c r="R344" s="42"/>
      <c r="S344" s="1"/>
      <c r="T344" s="1"/>
      <c r="U344" s="1"/>
    </row>
    <row r="345" s="43" customFormat="true" ht="23.85" hidden="false" customHeight="false" outlineLevel="0" collapsed="false">
      <c r="A345" s="34" t="s">
        <v>534</v>
      </c>
      <c r="B345" s="68" t="s">
        <v>236</v>
      </c>
      <c r="C345" s="58" t="s">
        <v>35</v>
      </c>
      <c r="D345" s="70" t="n">
        <v>738.81</v>
      </c>
      <c r="E345" s="38" t="n">
        <v>31.3699868707787</v>
      </c>
      <c r="F345" s="38"/>
      <c r="G345" s="38"/>
      <c r="H345" s="38" t="n">
        <f aca="false">D345+F345-G345</f>
        <v>738.81</v>
      </c>
      <c r="I345" s="59" t="n">
        <v>0</v>
      </c>
      <c r="J345" s="60" t="n">
        <f aca="false">I345*E345</f>
        <v>0</v>
      </c>
      <c r="K345" s="61" t="n">
        <f aca="false">I345/H345</f>
        <v>0</v>
      </c>
      <c r="L345" s="62"/>
      <c r="M345" s="63" t="n">
        <f aca="false">TRUNC((L345*E345),3)</f>
        <v>0</v>
      </c>
      <c r="N345" s="61" t="n">
        <f aca="false">L345/H345</f>
        <v>0</v>
      </c>
      <c r="O345" s="64" t="n">
        <f aca="false">I345+L345</f>
        <v>0</v>
      </c>
      <c r="P345" s="65" t="n">
        <f aca="false">TRUNC((J345+M345),3)</f>
        <v>0</v>
      </c>
      <c r="Q345" s="66" t="n">
        <f aca="false">K345+N345</f>
        <v>0</v>
      </c>
      <c r="R345" s="42"/>
      <c r="S345" s="1"/>
      <c r="T345" s="1"/>
      <c r="U345" s="1"/>
    </row>
    <row r="346" s="43" customFormat="true" ht="23.85" hidden="false" customHeight="false" outlineLevel="0" collapsed="false">
      <c r="A346" s="34" t="s">
        <v>535</v>
      </c>
      <c r="B346" s="68" t="s">
        <v>238</v>
      </c>
      <c r="C346" s="58" t="s">
        <v>35</v>
      </c>
      <c r="D346" s="70" t="n">
        <v>259.02</v>
      </c>
      <c r="E346" s="38" t="n">
        <v>25.4599644815072</v>
      </c>
      <c r="F346" s="38"/>
      <c r="G346" s="38"/>
      <c r="H346" s="38" t="n">
        <f aca="false">D346+F346-G346</f>
        <v>259.02</v>
      </c>
      <c r="I346" s="59" t="n">
        <v>0</v>
      </c>
      <c r="J346" s="60" t="n">
        <f aca="false">I346*E346</f>
        <v>0</v>
      </c>
      <c r="K346" s="61" t="n">
        <f aca="false">I346/H346</f>
        <v>0</v>
      </c>
      <c r="L346" s="62"/>
      <c r="M346" s="63" t="n">
        <f aca="false">TRUNC((L346*E346),3)</f>
        <v>0</v>
      </c>
      <c r="N346" s="61" t="n">
        <f aca="false">L346/H346</f>
        <v>0</v>
      </c>
      <c r="O346" s="64" t="n">
        <f aca="false">I346+L346</f>
        <v>0</v>
      </c>
      <c r="P346" s="65" t="n">
        <f aca="false">TRUNC((J346+M346),3)</f>
        <v>0</v>
      </c>
      <c r="Q346" s="66" t="n">
        <f aca="false">K346+N346</f>
        <v>0</v>
      </c>
      <c r="R346" s="42"/>
      <c r="S346" s="1"/>
      <c r="T346" s="1"/>
      <c r="U346" s="1"/>
    </row>
    <row r="347" s="43" customFormat="true" ht="35.05" hidden="false" customHeight="false" outlineLevel="0" collapsed="false">
      <c r="A347" s="34" t="s">
        <v>536</v>
      </c>
      <c r="B347" s="71" t="s">
        <v>240</v>
      </c>
      <c r="C347" s="58" t="s">
        <v>35</v>
      </c>
      <c r="D347" s="70" t="n">
        <v>27.72</v>
      </c>
      <c r="E347" s="38" t="n">
        <v>33.219696969697</v>
      </c>
      <c r="F347" s="38"/>
      <c r="G347" s="38"/>
      <c r="H347" s="38" t="n">
        <f aca="false">D347+F347-G347</f>
        <v>27.72</v>
      </c>
      <c r="I347" s="59" t="n">
        <v>0</v>
      </c>
      <c r="J347" s="60" t="n">
        <f aca="false">I347*E347</f>
        <v>0</v>
      </c>
      <c r="K347" s="61" t="n">
        <f aca="false">I347/H347</f>
        <v>0</v>
      </c>
      <c r="L347" s="62"/>
      <c r="M347" s="63" t="n">
        <f aca="false">TRUNC((L347*E347),3)</f>
        <v>0</v>
      </c>
      <c r="N347" s="61" t="n">
        <f aca="false">L347/H347</f>
        <v>0</v>
      </c>
      <c r="O347" s="64" t="n">
        <f aca="false">I347+L347</f>
        <v>0</v>
      </c>
      <c r="P347" s="65" t="n">
        <f aca="false">TRUNC((J347+M347),3)</f>
        <v>0</v>
      </c>
      <c r="Q347" s="66" t="n">
        <f aca="false">K347+N347</f>
        <v>0</v>
      </c>
      <c r="R347" s="42"/>
      <c r="S347" s="1"/>
      <c r="T347" s="1"/>
      <c r="U347" s="1"/>
    </row>
    <row r="348" s="43" customFormat="true" ht="46.25" hidden="false" customHeight="false" outlineLevel="0" collapsed="false">
      <c r="A348" s="34" t="s">
        <v>537</v>
      </c>
      <c r="B348" s="68" t="s">
        <v>242</v>
      </c>
      <c r="C348" s="58" t="s">
        <v>35</v>
      </c>
      <c r="D348" s="70" t="n">
        <v>259.02</v>
      </c>
      <c r="E348" s="38" t="n">
        <v>158.779978380048</v>
      </c>
      <c r="F348" s="38"/>
      <c r="G348" s="38"/>
      <c r="H348" s="38" t="n">
        <f aca="false">D348+F348-G348</f>
        <v>259.02</v>
      </c>
      <c r="I348" s="59" t="n">
        <v>0</v>
      </c>
      <c r="J348" s="60" t="n">
        <f aca="false">I348*E348</f>
        <v>0</v>
      </c>
      <c r="K348" s="61" t="n">
        <f aca="false">I348/H348</f>
        <v>0</v>
      </c>
      <c r="L348" s="62"/>
      <c r="M348" s="63" t="n">
        <f aca="false">TRUNC((L348*E348),3)</f>
        <v>0</v>
      </c>
      <c r="N348" s="61" t="n">
        <f aca="false">L348/H348</f>
        <v>0</v>
      </c>
      <c r="O348" s="64" t="n">
        <f aca="false">I348+L348</f>
        <v>0</v>
      </c>
      <c r="P348" s="65" t="n">
        <f aca="false">TRUNC((J348+M348),3)</f>
        <v>0</v>
      </c>
      <c r="Q348" s="66" t="n">
        <f aca="false">K348+N348</f>
        <v>0</v>
      </c>
      <c r="R348" s="42"/>
      <c r="S348" s="1"/>
      <c r="T348" s="1"/>
      <c r="U348" s="1"/>
    </row>
    <row r="349" s="43" customFormat="true" ht="23.85" hidden="false" customHeight="false" outlineLevel="0" collapsed="false">
      <c r="A349" s="34" t="s">
        <v>538</v>
      </c>
      <c r="B349" s="68" t="s">
        <v>244</v>
      </c>
      <c r="C349" s="58" t="s">
        <v>35</v>
      </c>
      <c r="D349" s="70" t="n">
        <v>187.96</v>
      </c>
      <c r="E349" s="38" t="n">
        <v>274.449989359438</v>
      </c>
      <c r="F349" s="38"/>
      <c r="G349" s="38"/>
      <c r="H349" s="38" t="n">
        <f aca="false">D349+F349-G349</f>
        <v>187.96</v>
      </c>
      <c r="I349" s="59" t="n">
        <v>0</v>
      </c>
      <c r="J349" s="60" t="n">
        <f aca="false">I349*E349</f>
        <v>0</v>
      </c>
      <c r="K349" s="61" t="n">
        <f aca="false">I349/H349</f>
        <v>0</v>
      </c>
      <c r="L349" s="62"/>
      <c r="M349" s="63" t="n">
        <f aca="false">TRUNC((L349*E349),3)</f>
        <v>0</v>
      </c>
      <c r="N349" s="61" t="n">
        <f aca="false">L349/H349</f>
        <v>0</v>
      </c>
      <c r="O349" s="64" t="n">
        <f aca="false">I349+L349</f>
        <v>0</v>
      </c>
      <c r="P349" s="65" t="n">
        <f aca="false">TRUNC((J349+M349),3)</f>
        <v>0</v>
      </c>
      <c r="Q349" s="66" t="n">
        <f aca="false">K349+N349</f>
        <v>0</v>
      </c>
      <c r="R349" s="42"/>
      <c r="S349" s="1"/>
      <c r="T349" s="1"/>
      <c r="U349" s="1"/>
    </row>
    <row r="350" s="43" customFormat="true" ht="13.8" hidden="false" customHeight="false" outlineLevel="0" collapsed="false">
      <c r="A350" s="49" t="s">
        <v>539</v>
      </c>
      <c r="B350" s="50" t="s">
        <v>246</v>
      </c>
      <c r="C350" s="51"/>
      <c r="D350" s="52"/>
      <c r="E350" s="51"/>
      <c r="F350" s="51"/>
      <c r="G350" s="51"/>
      <c r="H350" s="51"/>
      <c r="I350" s="53"/>
      <c r="J350" s="51"/>
      <c r="K350" s="54"/>
      <c r="L350" s="51"/>
      <c r="M350" s="55" t="n">
        <f aca="false">SUM(M351:M353)</f>
        <v>0</v>
      </c>
      <c r="N350" s="54"/>
      <c r="O350" s="53"/>
      <c r="P350" s="55" t="n">
        <f aca="false">SUM(P351:P353)</f>
        <v>0</v>
      </c>
      <c r="Q350" s="54"/>
      <c r="R350" s="42"/>
      <c r="S350" s="1"/>
      <c r="T350" s="1"/>
      <c r="U350" s="1"/>
    </row>
    <row r="351" s="43" customFormat="true" ht="35.05" hidden="false" customHeight="false" outlineLevel="0" collapsed="false">
      <c r="A351" s="34" t="s">
        <v>540</v>
      </c>
      <c r="B351" s="71" t="s">
        <v>248</v>
      </c>
      <c r="C351" s="81" t="s">
        <v>59</v>
      </c>
      <c r="D351" s="82" t="n">
        <v>10</v>
      </c>
      <c r="E351" s="38" t="n">
        <v>674.99</v>
      </c>
      <c r="F351" s="38"/>
      <c r="G351" s="38"/>
      <c r="H351" s="38" t="n">
        <f aca="false">D351+F351-G351</f>
        <v>10</v>
      </c>
      <c r="I351" s="59" t="n">
        <v>0</v>
      </c>
      <c r="J351" s="60" t="n">
        <f aca="false">I351*E351</f>
        <v>0</v>
      </c>
      <c r="K351" s="61" t="n">
        <f aca="false">I351/H351</f>
        <v>0</v>
      </c>
      <c r="L351" s="62"/>
      <c r="M351" s="63" t="n">
        <f aca="false">TRUNC((L351*E351),3)</f>
        <v>0</v>
      </c>
      <c r="N351" s="61" t="n">
        <f aca="false">L351/H351</f>
        <v>0</v>
      </c>
      <c r="O351" s="64" t="n">
        <f aca="false">I351+L351</f>
        <v>0</v>
      </c>
      <c r="P351" s="65" t="n">
        <f aca="false">TRUNC((J351+M351),3)</f>
        <v>0</v>
      </c>
      <c r="Q351" s="66" t="n">
        <f aca="false">K351+N351</f>
        <v>0</v>
      </c>
      <c r="R351" s="42"/>
      <c r="S351" s="1"/>
      <c r="T351" s="1"/>
      <c r="U351" s="1"/>
    </row>
    <row r="352" s="43" customFormat="true" ht="23.85" hidden="false" customHeight="false" outlineLevel="0" collapsed="false">
      <c r="A352" s="34" t="s">
        <v>541</v>
      </c>
      <c r="B352" s="71" t="s">
        <v>250</v>
      </c>
      <c r="C352" s="58" t="s">
        <v>59</v>
      </c>
      <c r="D352" s="70" t="n">
        <v>10</v>
      </c>
      <c r="E352" s="38" t="n">
        <v>292.04</v>
      </c>
      <c r="F352" s="38"/>
      <c r="G352" s="38"/>
      <c r="H352" s="38" t="n">
        <f aca="false">D352+F352-G352</f>
        <v>10</v>
      </c>
      <c r="I352" s="59" t="n">
        <v>0</v>
      </c>
      <c r="J352" s="60" t="n">
        <f aca="false">I352*E352</f>
        <v>0</v>
      </c>
      <c r="K352" s="61" t="n">
        <f aca="false">I352/H352</f>
        <v>0</v>
      </c>
      <c r="L352" s="62"/>
      <c r="M352" s="63" t="n">
        <f aca="false">TRUNC((L352*E352),3)</f>
        <v>0</v>
      </c>
      <c r="N352" s="61" t="n">
        <f aca="false">L352/H352</f>
        <v>0</v>
      </c>
      <c r="O352" s="64" t="n">
        <f aca="false">I352+L352</f>
        <v>0</v>
      </c>
      <c r="P352" s="65" t="n">
        <f aca="false">TRUNC((J352+M352),3)</f>
        <v>0</v>
      </c>
      <c r="Q352" s="66" t="n">
        <f aca="false">K352+N352</f>
        <v>0</v>
      </c>
      <c r="R352" s="42"/>
      <c r="S352" s="1"/>
      <c r="T352" s="1"/>
      <c r="U352" s="1"/>
    </row>
    <row r="353" s="43" customFormat="true" ht="23.85" hidden="false" customHeight="false" outlineLevel="0" collapsed="false">
      <c r="A353" s="34" t="s">
        <v>542</v>
      </c>
      <c r="B353" s="68" t="s">
        <v>543</v>
      </c>
      <c r="C353" s="58" t="s">
        <v>59</v>
      </c>
      <c r="D353" s="70" t="n">
        <v>1</v>
      </c>
      <c r="E353" s="38" t="n">
        <v>2009.39</v>
      </c>
      <c r="F353" s="38"/>
      <c r="G353" s="38"/>
      <c r="H353" s="38" t="n">
        <f aca="false">D353+F353-G353</f>
        <v>1</v>
      </c>
      <c r="I353" s="59" t="n">
        <v>0</v>
      </c>
      <c r="J353" s="60" t="n">
        <f aca="false">I353*E353</f>
        <v>0</v>
      </c>
      <c r="K353" s="61" t="n">
        <f aca="false">I353/H353</f>
        <v>0</v>
      </c>
      <c r="L353" s="62"/>
      <c r="M353" s="63" t="n">
        <f aca="false">TRUNC((L353*E353),3)</f>
        <v>0</v>
      </c>
      <c r="N353" s="61" t="n">
        <f aca="false">L353/H353</f>
        <v>0</v>
      </c>
      <c r="O353" s="64" t="n">
        <f aca="false">I353+L353</f>
        <v>0</v>
      </c>
      <c r="P353" s="65" t="n">
        <f aca="false">TRUNC((J353+M353),3)</f>
        <v>0</v>
      </c>
      <c r="Q353" s="66" t="n">
        <f aca="false">K353+N353</f>
        <v>0</v>
      </c>
      <c r="R353" s="42"/>
      <c r="S353" s="1"/>
      <c r="T353" s="1"/>
      <c r="U353" s="1"/>
    </row>
    <row r="354" s="43" customFormat="true" ht="13.8" hidden="false" customHeight="false" outlineLevel="0" collapsed="false">
      <c r="A354" s="49" t="s">
        <v>544</v>
      </c>
      <c r="B354" s="50" t="s">
        <v>260</v>
      </c>
      <c r="C354" s="51"/>
      <c r="D354" s="52"/>
      <c r="E354" s="51"/>
      <c r="F354" s="51"/>
      <c r="G354" s="51"/>
      <c r="H354" s="51"/>
      <c r="I354" s="53"/>
      <c r="J354" s="51"/>
      <c r="K354" s="54"/>
      <c r="L354" s="51"/>
      <c r="M354" s="55" t="n">
        <f aca="false">SUM(M355:M359)</f>
        <v>0</v>
      </c>
      <c r="N354" s="54"/>
      <c r="O354" s="53"/>
      <c r="P354" s="55" t="n">
        <f aca="false">SUM(P355:P359)</f>
        <v>0</v>
      </c>
      <c r="Q354" s="54"/>
      <c r="R354" s="42"/>
      <c r="S354" s="1"/>
      <c r="T354" s="1"/>
      <c r="U354" s="1"/>
    </row>
    <row r="355" s="43" customFormat="true" ht="23.85" hidden="false" customHeight="false" outlineLevel="0" collapsed="false">
      <c r="A355" s="34" t="s">
        <v>545</v>
      </c>
      <c r="B355" s="74" t="s">
        <v>262</v>
      </c>
      <c r="C355" s="57" t="s">
        <v>59</v>
      </c>
      <c r="D355" s="58" t="n">
        <v>6</v>
      </c>
      <c r="E355" s="38" t="n">
        <v>239</v>
      </c>
      <c r="F355" s="38"/>
      <c r="G355" s="38"/>
      <c r="H355" s="38" t="n">
        <f aca="false">D355+F355-G355</f>
        <v>6</v>
      </c>
      <c r="I355" s="59" t="n">
        <v>0</v>
      </c>
      <c r="J355" s="60" t="n">
        <f aca="false">I355*E355</f>
        <v>0</v>
      </c>
      <c r="K355" s="61" t="n">
        <f aca="false">I355/H355</f>
        <v>0</v>
      </c>
      <c r="L355" s="62"/>
      <c r="M355" s="63" t="n">
        <f aca="false">TRUNC((L355*E355),3)</f>
        <v>0</v>
      </c>
      <c r="N355" s="61" t="n">
        <f aca="false">L355/H355</f>
        <v>0</v>
      </c>
      <c r="O355" s="64" t="n">
        <f aca="false">I355+L355</f>
        <v>0</v>
      </c>
      <c r="P355" s="65" t="n">
        <f aca="false">TRUNC((J355+M355),3)</f>
        <v>0</v>
      </c>
      <c r="Q355" s="66" t="n">
        <f aca="false">K355+N355</f>
        <v>0</v>
      </c>
      <c r="R355" s="42"/>
      <c r="S355" s="1"/>
      <c r="T355" s="1"/>
      <c r="U355" s="1"/>
    </row>
    <row r="356" s="43" customFormat="true" ht="23.85" hidden="false" customHeight="false" outlineLevel="0" collapsed="false">
      <c r="A356" s="34" t="s">
        <v>546</v>
      </c>
      <c r="B356" s="74" t="s">
        <v>266</v>
      </c>
      <c r="C356" s="57" t="s">
        <v>59</v>
      </c>
      <c r="D356" s="58" t="n">
        <v>1</v>
      </c>
      <c r="E356" s="38" t="n">
        <v>27.81</v>
      </c>
      <c r="F356" s="38"/>
      <c r="G356" s="38"/>
      <c r="H356" s="38" t="n">
        <f aca="false">D356+F356-G356</f>
        <v>1</v>
      </c>
      <c r="I356" s="59" t="n">
        <v>0</v>
      </c>
      <c r="J356" s="60" t="n">
        <f aca="false">I356*E356</f>
        <v>0</v>
      </c>
      <c r="K356" s="61" t="n">
        <f aca="false">I356/H356</f>
        <v>0</v>
      </c>
      <c r="L356" s="62"/>
      <c r="M356" s="63" t="n">
        <f aca="false">TRUNC((L356*E356),3)</f>
        <v>0</v>
      </c>
      <c r="N356" s="61" t="n">
        <f aca="false">L356/H356</f>
        <v>0</v>
      </c>
      <c r="O356" s="64" t="n">
        <f aca="false">I356+L356</f>
        <v>0</v>
      </c>
      <c r="P356" s="65" t="n">
        <f aca="false">TRUNC((J356+M356),3)</f>
        <v>0</v>
      </c>
      <c r="Q356" s="66" t="n">
        <f aca="false">K356+N356</f>
        <v>0</v>
      </c>
      <c r="R356" s="42"/>
      <c r="S356" s="1"/>
      <c r="T356" s="1"/>
      <c r="U356" s="1"/>
    </row>
    <row r="357" s="43" customFormat="true" ht="13.8" hidden="false" customHeight="false" outlineLevel="0" collapsed="false">
      <c r="A357" s="34" t="s">
        <v>547</v>
      </c>
      <c r="B357" s="74" t="s">
        <v>268</v>
      </c>
      <c r="C357" s="57" t="s">
        <v>59</v>
      </c>
      <c r="D357" s="58" t="n">
        <v>1</v>
      </c>
      <c r="E357" s="38" t="n">
        <v>11.34</v>
      </c>
      <c r="F357" s="38"/>
      <c r="G357" s="38"/>
      <c r="H357" s="38" t="n">
        <f aca="false">D357+F357-G357</f>
        <v>1</v>
      </c>
      <c r="I357" s="59" t="n">
        <v>0</v>
      </c>
      <c r="J357" s="60" t="n">
        <f aca="false">I357*E357</f>
        <v>0</v>
      </c>
      <c r="K357" s="61" t="n">
        <f aca="false">I357/H357</f>
        <v>0</v>
      </c>
      <c r="L357" s="62"/>
      <c r="M357" s="63" t="n">
        <f aca="false">TRUNC((L357*E357),3)</f>
        <v>0</v>
      </c>
      <c r="N357" s="61" t="n">
        <f aca="false">L357/H357</f>
        <v>0</v>
      </c>
      <c r="O357" s="64" t="n">
        <f aca="false">I357+L357</f>
        <v>0</v>
      </c>
      <c r="P357" s="65" t="n">
        <f aca="false">TRUNC((J357+M357),3)</f>
        <v>0</v>
      </c>
      <c r="Q357" s="66" t="n">
        <f aca="false">K357+N357</f>
        <v>0</v>
      </c>
      <c r="R357" s="42"/>
      <c r="S357" s="1"/>
      <c r="T357" s="1"/>
      <c r="U357" s="1"/>
    </row>
    <row r="358" s="43" customFormat="true" ht="13.8" hidden="false" customHeight="false" outlineLevel="0" collapsed="false">
      <c r="A358" s="34" t="s">
        <v>548</v>
      </c>
      <c r="B358" s="74" t="s">
        <v>270</v>
      </c>
      <c r="C358" s="57" t="s">
        <v>59</v>
      </c>
      <c r="D358" s="58" t="n">
        <v>1</v>
      </c>
      <c r="E358" s="38" t="n">
        <v>131.56</v>
      </c>
      <c r="F358" s="38"/>
      <c r="G358" s="38"/>
      <c r="H358" s="38" t="n">
        <f aca="false">D358+F358-G358</f>
        <v>1</v>
      </c>
      <c r="I358" s="59" t="n">
        <v>0</v>
      </c>
      <c r="J358" s="60" t="n">
        <f aca="false">I358*E358</f>
        <v>0</v>
      </c>
      <c r="K358" s="61" t="n">
        <f aca="false">I358/H358</f>
        <v>0</v>
      </c>
      <c r="L358" s="62"/>
      <c r="M358" s="63" t="n">
        <f aca="false">TRUNC((L358*E358),3)</f>
        <v>0</v>
      </c>
      <c r="N358" s="61" t="n">
        <f aca="false">L358/H358</f>
        <v>0</v>
      </c>
      <c r="O358" s="64" t="n">
        <f aca="false">I358+L358</f>
        <v>0</v>
      </c>
      <c r="P358" s="65" t="n">
        <f aca="false">TRUNC((J358+M358),3)</f>
        <v>0</v>
      </c>
      <c r="Q358" s="66" t="n">
        <f aca="false">K358+N358</f>
        <v>0</v>
      </c>
      <c r="R358" s="42"/>
      <c r="S358" s="1"/>
      <c r="T358" s="1"/>
      <c r="U358" s="1"/>
    </row>
    <row r="359" s="43" customFormat="true" ht="13.8" hidden="false" customHeight="false" outlineLevel="0" collapsed="false">
      <c r="A359" s="34" t="s">
        <v>549</v>
      </c>
      <c r="B359" s="74" t="s">
        <v>274</v>
      </c>
      <c r="C359" s="57" t="s">
        <v>59</v>
      </c>
      <c r="D359" s="58" t="n">
        <v>1</v>
      </c>
      <c r="E359" s="38" t="n">
        <v>140.8</v>
      </c>
      <c r="F359" s="38"/>
      <c r="G359" s="38"/>
      <c r="H359" s="38" t="n">
        <f aca="false">D359+F359-G359</f>
        <v>1</v>
      </c>
      <c r="I359" s="59" t="n">
        <v>0</v>
      </c>
      <c r="J359" s="60" t="n">
        <f aca="false">I359*E359</f>
        <v>0</v>
      </c>
      <c r="K359" s="61" t="n">
        <f aca="false">I359/H359</f>
        <v>0</v>
      </c>
      <c r="L359" s="62"/>
      <c r="M359" s="63" t="n">
        <f aca="false">TRUNC((L359*E359),3)</f>
        <v>0</v>
      </c>
      <c r="N359" s="61" t="n">
        <f aca="false">L359/H359</f>
        <v>0</v>
      </c>
      <c r="O359" s="64" t="n">
        <f aca="false">I359+L359</f>
        <v>0</v>
      </c>
      <c r="P359" s="65" t="n">
        <f aca="false">TRUNC((J359+M359),3)</f>
        <v>0</v>
      </c>
      <c r="Q359" s="66" t="n">
        <f aca="false">K359+N359</f>
        <v>0</v>
      </c>
      <c r="R359" s="42"/>
      <c r="S359" s="1"/>
      <c r="T359" s="1"/>
      <c r="U359" s="1"/>
    </row>
    <row r="360" s="43" customFormat="true" ht="13.8" hidden="false" customHeight="false" outlineLevel="0" collapsed="false">
      <c r="A360" s="49" t="s">
        <v>550</v>
      </c>
      <c r="B360" s="50" t="s">
        <v>276</v>
      </c>
      <c r="C360" s="51"/>
      <c r="D360" s="52"/>
      <c r="E360" s="51"/>
      <c r="F360" s="51"/>
      <c r="G360" s="51"/>
      <c r="H360" s="51"/>
      <c r="I360" s="53"/>
      <c r="J360" s="51"/>
      <c r="K360" s="54"/>
      <c r="L360" s="51"/>
      <c r="M360" s="55" t="n">
        <f aca="false">SUM(M361:M386)</f>
        <v>0</v>
      </c>
      <c r="N360" s="54"/>
      <c r="O360" s="53"/>
      <c r="P360" s="55" t="n">
        <f aca="false">SUM(P361:P386)</f>
        <v>0</v>
      </c>
      <c r="Q360" s="54"/>
      <c r="R360" s="42"/>
      <c r="S360" s="1"/>
      <c r="T360" s="1"/>
      <c r="U360" s="1"/>
    </row>
    <row r="361" s="43" customFormat="true" ht="23.85" hidden="false" customHeight="false" outlineLevel="0" collapsed="false">
      <c r="A361" s="34" t="s">
        <v>551</v>
      </c>
      <c r="B361" s="72" t="s">
        <v>552</v>
      </c>
      <c r="C361" s="58" t="s">
        <v>59</v>
      </c>
      <c r="D361" s="58" t="n">
        <v>1</v>
      </c>
      <c r="E361" s="38" t="n">
        <v>206.44</v>
      </c>
      <c r="F361" s="38"/>
      <c r="G361" s="38"/>
      <c r="H361" s="38" t="n">
        <f aca="false">D361+F361-G361</f>
        <v>1</v>
      </c>
      <c r="I361" s="59" t="n">
        <v>0</v>
      </c>
      <c r="J361" s="60" t="n">
        <f aca="false">I361*E361</f>
        <v>0</v>
      </c>
      <c r="K361" s="61" t="n">
        <f aca="false">I361/H361</f>
        <v>0</v>
      </c>
      <c r="L361" s="62"/>
      <c r="M361" s="63" t="n">
        <f aca="false">TRUNC((L361*E361),3)</f>
        <v>0</v>
      </c>
      <c r="N361" s="61" t="n">
        <f aca="false">L361/H361</f>
        <v>0</v>
      </c>
      <c r="O361" s="64" t="n">
        <f aca="false">I361+L361</f>
        <v>0</v>
      </c>
      <c r="P361" s="65" t="n">
        <f aca="false">TRUNC((J361+M361),3)</f>
        <v>0</v>
      </c>
      <c r="Q361" s="66" t="n">
        <f aca="false">K361+N361</f>
        <v>0</v>
      </c>
      <c r="R361" s="42"/>
      <c r="S361" s="1"/>
      <c r="T361" s="1"/>
      <c r="U361" s="1"/>
    </row>
    <row r="362" s="43" customFormat="true" ht="46.25" hidden="false" customHeight="false" outlineLevel="0" collapsed="false">
      <c r="A362" s="34" t="s">
        <v>553</v>
      </c>
      <c r="B362" s="72" t="s">
        <v>405</v>
      </c>
      <c r="C362" s="58" t="s">
        <v>59</v>
      </c>
      <c r="D362" s="58" t="n">
        <v>1</v>
      </c>
      <c r="E362" s="38" t="n">
        <v>725.63</v>
      </c>
      <c r="F362" s="38"/>
      <c r="G362" s="38"/>
      <c r="H362" s="38" t="n">
        <f aca="false">D362+F362-G362</f>
        <v>1</v>
      </c>
      <c r="I362" s="59" t="n">
        <v>0</v>
      </c>
      <c r="J362" s="60" t="n">
        <f aca="false">I362*E362</f>
        <v>0</v>
      </c>
      <c r="K362" s="61" t="n">
        <f aca="false">I362/H362</f>
        <v>0</v>
      </c>
      <c r="L362" s="62"/>
      <c r="M362" s="63" t="n">
        <f aca="false">TRUNC((L362*E362),3)</f>
        <v>0</v>
      </c>
      <c r="N362" s="61" t="n">
        <f aca="false">L362/H362</f>
        <v>0</v>
      </c>
      <c r="O362" s="64" t="n">
        <f aca="false">I362+L362</f>
        <v>0</v>
      </c>
      <c r="P362" s="65" t="n">
        <f aca="false">TRUNC((J362+M362),3)</f>
        <v>0</v>
      </c>
      <c r="Q362" s="66" t="n">
        <f aca="false">K362+N362</f>
        <v>0</v>
      </c>
      <c r="R362" s="42"/>
      <c r="S362" s="1"/>
      <c r="T362" s="1"/>
      <c r="U362" s="1"/>
    </row>
    <row r="363" s="43" customFormat="true" ht="23.85" hidden="false" customHeight="false" outlineLevel="0" collapsed="false">
      <c r="A363" s="34" t="s">
        <v>554</v>
      </c>
      <c r="B363" s="72" t="s">
        <v>407</v>
      </c>
      <c r="C363" s="58" t="s">
        <v>59</v>
      </c>
      <c r="D363" s="58" t="n">
        <v>2</v>
      </c>
      <c r="E363" s="38" t="n">
        <v>106.04</v>
      </c>
      <c r="F363" s="38"/>
      <c r="G363" s="38"/>
      <c r="H363" s="38" t="n">
        <f aca="false">D363+F363-G363</f>
        <v>2</v>
      </c>
      <c r="I363" s="59" t="n">
        <v>0</v>
      </c>
      <c r="J363" s="60" t="n">
        <f aca="false">I363*E363</f>
        <v>0</v>
      </c>
      <c r="K363" s="61" t="n">
        <f aca="false">I363/H363</f>
        <v>0</v>
      </c>
      <c r="L363" s="62"/>
      <c r="M363" s="63" t="n">
        <f aca="false">TRUNC((L363*E363),3)</f>
        <v>0</v>
      </c>
      <c r="N363" s="61" t="n">
        <f aca="false">L363/H363</f>
        <v>0</v>
      </c>
      <c r="O363" s="64" t="n">
        <f aca="false">I363+L363</f>
        <v>0</v>
      </c>
      <c r="P363" s="65" t="n">
        <f aca="false">TRUNC((J363+M363),3)</f>
        <v>0</v>
      </c>
      <c r="Q363" s="66" t="n">
        <f aca="false">K363+N363</f>
        <v>0</v>
      </c>
      <c r="R363" s="42"/>
      <c r="S363" s="1"/>
      <c r="T363" s="1"/>
      <c r="U363" s="1"/>
    </row>
    <row r="364" s="43" customFormat="true" ht="23.85" hidden="false" customHeight="false" outlineLevel="0" collapsed="false">
      <c r="A364" s="34" t="s">
        <v>555</v>
      </c>
      <c r="B364" s="72" t="s">
        <v>286</v>
      </c>
      <c r="C364" s="58" t="s">
        <v>59</v>
      </c>
      <c r="D364" s="58" t="n">
        <v>1</v>
      </c>
      <c r="E364" s="38" t="n">
        <v>186.03</v>
      </c>
      <c r="F364" s="38"/>
      <c r="G364" s="38"/>
      <c r="H364" s="38" t="n">
        <f aca="false">D364+F364-G364</f>
        <v>1</v>
      </c>
      <c r="I364" s="59" t="n">
        <v>0</v>
      </c>
      <c r="J364" s="60" t="n">
        <f aca="false">I364*E364</f>
        <v>0</v>
      </c>
      <c r="K364" s="61" t="n">
        <f aca="false">I364/H364</f>
        <v>0</v>
      </c>
      <c r="L364" s="62"/>
      <c r="M364" s="63" t="n">
        <f aca="false">TRUNC((L364*E364),3)</f>
        <v>0</v>
      </c>
      <c r="N364" s="61" t="n">
        <f aca="false">L364/H364</f>
        <v>0</v>
      </c>
      <c r="O364" s="64" t="n">
        <f aca="false">I364+L364</f>
        <v>0</v>
      </c>
      <c r="P364" s="65" t="n">
        <f aca="false">TRUNC((J364+M364),3)</f>
        <v>0</v>
      </c>
      <c r="Q364" s="66" t="n">
        <f aca="false">K364+N364</f>
        <v>0</v>
      </c>
      <c r="R364" s="42"/>
      <c r="S364" s="1"/>
      <c r="T364" s="1"/>
      <c r="U364" s="1"/>
    </row>
    <row r="365" s="43" customFormat="true" ht="23.85" hidden="false" customHeight="false" outlineLevel="0" collapsed="false">
      <c r="A365" s="34" t="s">
        <v>556</v>
      </c>
      <c r="B365" s="72" t="s">
        <v>291</v>
      </c>
      <c r="C365" s="58" t="s">
        <v>59</v>
      </c>
      <c r="D365" s="58" t="n">
        <v>2</v>
      </c>
      <c r="E365" s="38" t="n">
        <v>26.75</v>
      </c>
      <c r="F365" s="38"/>
      <c r="G365" s="38"/>
      <c r="H365" s="38" t="n">
        <f aca="false">D365+F365-G365</f>
        <v>2</v>
      </c>
      <c r="I365" s="59" t="n">
        <v>0</v>
      </c>
      <c r="J365" s="60" t="n">
        <f aca="false">I365*E365</f>
        <v>0</v>
      </c>
      <c r="K365" s="61" t="n">
        <f aca="false">I365/H365</f>
        <v>0</v>
      </c>
      <c r="L365" s="62"/>
      <c r="M365" s="63" t="n">
        <f aca="false">TRUNC((L365*E365),3)</f>
        <v>0</v>
      </c>
      <c r="N365" s="61" t="n">
        <f aca="false">L365/H365</f>
        <v>0</v>
      </c>
      <c r="O365" s="64" t="n">
        <f aca="false">I365+L365</f>
        <v>0</v>
      </c>
      <c r="P365" s="65" t="n">
        <f aca="false">TRUNC((J365+M365),3)</f>
        <v>0</v>
      </c>
      <c r="Q365" s="66" t="n">
        <f aca="false">K365+N365</f>
        <v>0</v>
      </c>
      <c r="R365" s="42"/>
      <c r="S365" s="1"/>
      <c r="T365" s="1"/>
      <c r="U365" s="1"/>
    </row>
    <row r="366" s="43" customFormat="true" ht="23.85" hidden="false" customHeight="false" outlineLevel="0" collapsed="false">
      <c r="A366" s="34" t="s">
        <v>557</v>
      </c>
      <c r="B366" s="72" t="s">
        <v>288</v>
      </c>
      <c r="C366" s="58" t="s">
        <v>59</v>
      </c>
      <c r="D366" s="58" t="n">
        <v>2</v>
      </c>
      <c r="E366" s="38" t="n">
        <v>26.75</v>
      </c>
      <c r="F366" s="38"/>
      <c r="G366" s="38"/>
      <c r="H366" s="38" t="n">
        <f aca="false">D366+F366-G366</f>
        <v>2</v>
      </c>
      <c r="I366" s="59" t="n">
        <v>0</v>
      </c>
      <c r="J366" s="60" t="n">
        <f aca="false">I366*E366</f>
        <v>0</v>
      </c>
      <c r="K366" s="61" t="n">
        <f aca="false">I366/H366</f>
        <v>0</v>
      </c>
      <c r="L366" s="62"/>
      <c r="M366" s="63" t="n">
        <f aca="false">TRUNC((L366*E366),3)</f>
        <v>0</v>
      </c>
      <c r="N366" s="61" t="n">
        <f aca="false">L366/H366</f>
        <v>0</v>
      </c>
      <c r="O366" s="64" t="n">
        <f aca="false">I366+L366</f>
        <v>0</v>
      </c>
      <c r="P366" s="65" t="n">
        <f aca="false">TRUNC((J366+M366),3)</f>
        <v>0</v>
      </c>
      <c r="Q366" s="66" t="n">
        <f aca="false">K366+N366</f>
        <v>0</v>
      </c>
      <c r="R366" s="42"/>
      <c r="S366" s="1"/>
      <c r="T366" s="1"/>
      <c r="U366" s="1"/>
    </row>
    <row r="367" s="43" customFormat="true" ht="23.85" hidden="false" customHeight="false" outlineLevel="0" collapsed="false">
      <c r="A367" s="34" t="s">
        <v>558</v>
      </c>
      <c r="B367" s="72" t="s">
        <v>559</v>
      </c>
      <c r="C367" s="58" t="s">
        <v>59</v>
      </c>
      <c r="D367" s="58" t="n">
        <v>2</v>
      </c>
      <c r="E367" s="38" t="n">
        <v>72.11</v>
      </c>
      <c r="F367" s="38"/>
      <c r="G367" s="38"/>
      <c r="H367" s="38" t="n">
        <f aca="false">D367+F367-G367</f>
        <v>2</v>
      </c>
      <c r="I367" s="59" t="n">
        <v>0</v>
      </c>
      <c r="J367" s="60" t="n">
        <f aca="false">I367*E367</f>
        <v>0</v>
      </c>
      <c r="K367" s="61" t="n">
        <f aca="false">I367/H367</f>
        <v>0</v>
      </c>
      <c r="L367" s="62"/>
      <c r="M367" s="63" t="n">
        <f aca="false">TRUNC((L367*E367),3)</f>
        <v>0</v>
      </c>
      <c r="N367" s="61" t="n">
        <f aca="false">L367/H367</f>
        <v>0</v>
      </c>
      <c r="O367" s="64" t="n">
        <f aca="false">I367+L367</f>
        <v>0</v>
      </c>
      <c r="P367" s="65" t="n">
        <f aca="false">TRUNC((J367+M367),3)</f>
        <v>0</v>
      </c>
      <c r="Q367" s="66" t="n">
        <f aca="false">K367+N367</f>
        <v>0</v>
      </c>
      <c r="R367" s="42"/>
      <c r="S367" s="1"/>
      <c r="T367" s="1"/>
      <c r="U367" s="1"/>
    </row>
    <row r="368" s="43" customFormat="true" ht="23.85" hidden="false" customHeight="false" outlineLevel="0" collapsed="false">
      <c r="A368" s="34" t="s">
        <v>560</v>
      </c>
      <c r="B368" s="72" t="s">
        <v>561</v>
      </c>
      <c r="C368" s="58" t="s">
        <v>59</v>
      </c>
      <c r="D368" s="58" t="n">
        <v>4</v>
      </c>
      <c r="E368" s="38" t="n">
        <v>106.04</v>
      </c>
      <c r="F368" s="38"/>
      <c r="G368" s="38"/>
      <c r="H368" s="38" t="n">
        <f aca="false">D368+F368-G368</f>
        <v>4</v>
      </c>
      <c r="I368" s="59" t="n">
        <v>0</v>
      </c>
      <c r="J368" s="60" t="n">
        <f aca="false">I368*E368</f>
        <v>0</v>
      </c>
      <c r="K368" s="61" t="n">
        <f aca="false">I368/H368</f>
        <v>0</v>
      </c>
      <c r="L368" s="62"/>
      <c r="M368" s="63" t="n">
        <f aca="false">TRUNC((L368*E368),3)</f>
        <v>0</v>
      </c>
      <c r="N368" s="61" t="n">
        <f aca="false">L368/H368</f>
        <v>0</v>
      </c>
      <c r="O368" s="64" t="n">
        <f aca="false">I368+L368</f>
        <v>0</v>
      </c>
      <c r="P368" s="65" t="n">
        <f aca="false">TRUNC((J368+M368),3)</f>
        <v>0</v>
      </c>
      <c r="Q368" s="66" t="n">
        <f aca="false">K368+N368</f>
        <v>0</v>
      </c>
      <c r="R368" s="42"/>
      <c r="S368" s="1"/>
      <c r="T368" s="1"/>
      <c r="U368" s="1"/>
    </row>
    <row r="369" s="43" customFormat="true" ht="23.85" hidden="false" customHeight="false" outlineLevel="0" collapsed="false">
      <c r="A369" s="34" t="s">
        <v>562</v>
      </c>
      <c r="B369" s="72" t="s">
        <v>286</v>
      </c>
      <c r="C369" s="58" t="s">
        <v>59</v>
      </c>
      <c r="D369" s="58" t="n">
        <v>2</v>
      </c>
      <c r="E369" s="38" t="n">
        <v>186.03</v>
      </c>
      <c r="F369" s="38"/>
      <c r="G369" s="38"/>
      <c r="H369" s="38" t="n">
        <f aca="false">D369+F369-G369</f>
        <v>2</v>
      </c>
      <c r="I369" s="59" t="n">
        <v>0</v>
      </c>
      <c r="J369" s="60" t="n">
        <f aca="false">I369*E369</f>
        <v>0</v>
      </c>
      <c r="K369" s="61" t="n">
        <f aca="false">I369/H369</f>
        <v>0</v>
      </c>
      <c r="L369" s="62"/>
      <c r="M369" s="63" t="n">
        <f aca="false">TRUNC((L369*E369),3)</f>
        <v>0</v>
      </c>
      <c r="N369" s="61" t="n">
        <f aca="false">L369/H369</f>
        <v>0</v>
      </c>
      <c r="O369" s="64" t="n">
        <f aca="false">I369+L369</f>
        <v>0</v>
      </c>
      <c r="P369" s="65" t="n">
        <f aca="false">TRUNC((J369+M369),3)</f>
        <v>0</v>
      </c>
      <c r="Q369" s="66" t="n">
        <f aca="false">K369+N369</f>
        <v>0</v>
      </c>
      <c r="R369" s="42"/>
      <c r="S369" s="1"/>
      <c r="T369" s="1"/>
      <c r="U369" s="1"/>
    </row>
    <row r="370" s="43" customFormat="true" ht="23.85" hidden="false" customHeight="false" outlineLevel="0" collapsed="false">
      <c r="A370" s="34" t="s">
        <v>563</v>
      </c>
      <c r="B370" s="72" t="s">
        <v>291</v>
      </c>
      <c r="C370" s="58" t="s">
        <v>59</v>
      </c>
      <c r="D370" s="58" t="n">
        <v>2</v>
      </c>
      <c r="E370" s="38" t="n">
        <v>26.75</v>
      </c>
      <c r="F370" s="38"/>
      <c r="G370" s="38"/>
      <c r="H370" s="38" t="n">
        <f aca="false">D370+F370-G370</f>
        <v>2</v>
      </c>
      <c r="I370" s="59" t="n">
        <v>0</v>
      </c>
      <c r="J370" s="60" t="n">
        <f aca="false">I370*E370</f>
        <v>0</v>
      </c>
      <c r="K370" s="61" t="n">
        <f aca="false">I370/H370</f>
        <v>0</v>
      </c>
      <c r="L370" s="62"/>
      <c r="M370" s="63" t="n">
        <f aca="false">TRUNC((L370*E370),3)</f>
        <v>0</v>
      </c>
      <c r="N370" s="61" t="n">
        <f aca="false">L370/H370</f>
        <v>0</v>
      </c>
      <c r="O370" s="64" t="n">
        <f aca="false">I370+L370</f>
        <v>0</v>
      </c>
      <c r="P370" s="65" t="n">
        <f aca="false">TRUNC((J370+M370),3)</f>
        <v>0</v>
      </c>
      <c r="Q370" s="66" t="n">
        <f aca="false">K370+N370</f>
        <v>0</v>
      </c>
      <c r="R370" s="42"/>
      <c r="S370" s="1"/>
      <c r="T370" s="1"/>
      <c r="U370" s="1"/>
    </row>
    <row r="371" s="43" customFormat="true" ht="23.85" hidden="false" customHeight="false" outlineLevel="0" collapsed="false">
      <c r="A371" s="34" t="s">
        <v>564</v>
      </c>
      <c r="B371" s="72" t="s">
        <v>288</v>
      </c>
      <c r="C371" s="58" t="s">
        <v>59</v>
      </c>
      <c r="D371" s="58" t="n">
        <v>2</v>
      </c>
      <c r="E371" s="38" t="n">
        <v>26.75</v>
      </c>
      <c r="F371" s="38"/>
      <c r="G371" s="38"/>
      <c r="H371" s="38" t="n">
        <f aca="false">D371+F371-G371</f>
        <v>2</v>
      </c>
      <c r="I371" s="59" t="n">
        <v>0</v>
      </c>
      <c r="J371" s="60" t="n">
        <f aca="false">I371*E371</f>
        <v>0</v>
      </c>
      <c r="K371" s="61" t="n">
        <f aca="false">I371/H371</f>
        <v>0</v>
      </c>
      <c r="L371" s="62"/>
      <c r="M371" s="63" t="n">
        <f aca="false">TRUNC((L371*E371),3)</f>
        <v>0</v>
      </c>
      <c r="N371" s="61" t="n">
        <f aca="false">L371/H371</f>
        <v>0</v>
      </c>
      <c r="O371" s="64" t="n">
        <f aca="false">I371+L371</f>
        <v>0</v>
      </c>
      <c r="P371" s="65" t="n">
        <f aca="false">TRUNC((J371+M371),3)</f>
        <v>0</v>
      </c>
      <c r="Q371" s="66" t="n">
        <f aca="false">K371+N371</f>
        <v>0</v>
      </c>
      <c r="R371" s="42"/>
      <c r="S371" s="1"/>
      <c r="T371" s="1"/>
      <c r="U371" s="1"/>
    </row>
    <row r="372" s="43" customFormat="true" ht="23.85" hidden="false" customHeight="false" outlineLevel="0" collapsed="false">
      <c r="A372" s="34" t="s">
        <v>565</v>
      </c>
      <c r="B372" s="72" t="s">
        <v>559</v>
      </c>
      <c r="C372" s="58" t="s">
        <v>59</v>
      </c>
      <c r="D372" s="58" t="n">
        <v>2</v>
      </c>
      <c r="E372" s="38" t="n">
        <v>72.11</v>
      </c>
      <c r="F372" s="38"/>
      <c r="G372" s="38"/>
      <c r="H372" s="38" t="n">
        <f aca="false">D372+F372-G372</f>
        <v>2</v>
      </c>
      <c r="I372" s="59" t="n">
        <v>0</v>
      </c>
      <c r="J372" s="60" t="n">
        <f aca="false">I372*E372</f>
        <v>0</v>
      </c>
      <c r="K372" s="61" t="n">
        <f aca="false">I372/H372</f>
        <v>0</v>
      </c>
      <c r="L372" s="62"/>
      <c r="M372" s="63" t="n">
        <f aca="false">TRUNC((L372*E372),3)</f>
        <v>0</v>
      </c>
      <c r="N372" s="61" t="n">
        <f aca="false">L372/H372</f>
        <v>0</v>
      </c>
      <c r="O372" s="64" t="n">
        <f aca="false">I372+L372</f>
        <v>0</v>
      </c>
      <c r="P372" s="65" t="n">
        <f aca="false">TRUNC((J372+M372),3)</f>
        <v>0</v>
      </c>
      <c r="Q372" s="66" t="n">
        <f aca="false">K372+N372</f>
        <v>0</v>
      </c>
      <c r="R372" s="42"/>
      <c r="S372" s="1"/>
      <c r="T372" s="1"/>
      <c r="U372" s="1"/>
    </row>
    <row r="373" s="43" customFormat="true" ht="23.85" hidden="false" customHeight="false" outlineLevel="0" collapsed="false">
      <c r="A373" s="34" t="s">
        <v>566</v>
      </c>
      <c r="B373" s="72" t="s">
        <v>561</v>
      </c>
      <c r="C373" s="58" t="s">
        <v>59</v>
      </c>
      <c r="D373" s="58" t="n">
        <v>8</v>
      </c>
      <c r="E373" s="38" t="n">
        <v>106.04</v>
      </c>
      <c r="F373" s="38"/>
      <c r="G373" s="38"/>
      <c r="H373" s="38" t="n">
        <f aca="false">D373+F373-G373</f>
        <v>8</v>
      </c>
      <c r="I373" s="59" t="n">
        <v>0</v>
      </c>
      <c r="J373" s="60" t="n">
        <f aca="false">I373*E373</f>
        <v>0</v>
      </c>
      <c r="K373" s="61" t="n">
        <f aca="false">I373/H373</f>
        <v>0</v>
      </c>
      <c r="L373" s="62"/>
      <c r="M373" s="63" t="n">
        <f aca="false">TRUNC((L373*E373),3)</f>
        <v>0</v>
      </c>
      <c r="N373" s="61" t="n">
        <f aca="false">L373/H373</f>
        <v>0</v>
      </c>
      <c r="O373" s="64" t="n">
        <f aca="false">I373+L373</f>
        <v>0</v>
      </c>
      <c r="P373" s="65" t="n">
        <f aca="false">TRUNC((J373+M373),3)</f>
        <v>0</v>
      </c>
      <c r="Q373" s="66" t="n">
        <f aca="false">K373+N373</f>
        <v>0</v>
      </c>
      <c r="R373" s="42"/>
      <c r="S373" s="1"/>
      <c r="T373" s="1"/>
      <c r="U373" s="1"/>
    </row>
    <row r="374" s="43" customFormat="true" ht="23.85" hidden="false" customHeight="false" outlineLevel="0" collapsed="false">
      <c r="A374" s="34" t="s">
        <v>567</v>
      </c>
      <c r="B374" s="72" t="s">
        <v>286</v>
      </c>
      <c r="C374" s="58" t="s">
        <v>59</v>
      </c>
      <c r="D374" s="58" t="n">
        <v>4</v>
      </c>
      <c r="E374" s="38" t="n">
        <v>186.03</v>
      </c>
      <c r="F374" s="38"/>
      <c r="G374" s="38"/>
      <c r="H374" s="38" t="n">
        <f aca="false">D374+F374-G374</f>
        <v>4</v>
      </c>
      <c r="I374" s="59" t="n">
        <v>0</v>
      </c>
      <c r="J374" s="60" t="n">
        <f aca="false">I374*E374</f>
        <v>0</v>
      </c>
      <c r="K374" s="61" t="n">
        <f aca="false">I374/H374</f>
        <v>0</v>
      </c>
      <c r="L374" s="62"/>
      <c r="M374" s="63" t="n">
        <f aca="false">TRUNC((L374*E374),3)</f>
        <v>0</v>
      </c>
      <c r="N374" s="61" t="n">
        <f aca="false">L374/H374</f>
        <v>0</v>
      </c>
      <c r="O374" s="64" t="n">
        <f aca="false">I374+L374</f>
        <v>0</v>
      </c>
      <c r="P374" s="65" t="n">
        <f aca="false">TRUNC((J374+M374),3)</f>
        <v>0</v>
      </c>
      <c r="Q374" s="66" t="n">
        <f aca="false">K374+N374</f>
        <v>0</v>
      </c>
      <c r="R374" s="42"/>
      <c r="S374" s="1"/>
      <c r="T374" s="1"/>
      <c r="U374" s="1"/>
    </row>
    <row r="375" s="43" customFormat="true" ht="23.85" hidden="false" customHeight="false" outlineLevel="0" collapsed="false">
      <c r="A375" s="34" t="s">
        <v>568</v>
      </c>
      <c r="B375" s="72" t="s">
        <v>288</v>
      </c>
      <c r="C375" s="58" t="s">
        <v>59</v>
      </c>
      <c r="D375" s="58" t="n">
        <v>4</v>
      </c>
      <c r="E375" s="38" t="n">
        <v>26.75</v>
      </c>
      <c r="F375" s="38"/>
      <c r="G375" s="38"/>
      <c r="H375" s="38" t="n">
        <f aca="false">D375+F375-G375</f>
        <v>4</v>
      </c>
      <c r="I375" s="59" t="n">
        <v>0</v>
      </c>
      <c r="J375" s="60" t="n">
        <f aca="false">I375*E375</f>
        <v>0</v>
      </c>
      <c r="K375" s="61" t="n">
        <f aca="false">I375/H375</f>
        <v>0</v>
      </c>
      <c r="L375" s="62"/>
      <c r="M375" s="63" t="n">
        <f aca="false">TRUNC((L375*E375),3)</f>
        <v>0</v>
      </c>
      <c r="N375" s="61" t="n">
        <f aca="false">L375/H375</f>
        <v>0</v>
      </c>
      <c r="O375" s="64" t="n">
        <f aca="false">I375+L375</f>
        <v>0</v>
      </c>
      <c r="P375" s="65" t="n">
        <f aca="false">TRUNC((J375+M375),3)</f>
        <v>0</v>
      </c>
      <c r="Q375" s="66" t="n">
        <f aca="false">K375+N375</f>
        <v>0</v>
      </c>
      <c r="R375" s="42"/>
      <c r="S375" s="1"/>
      <c r="T375" s="1"/>
      <c r="U375" s="1"/>
    </row>
    <row r="376" s="43" customFormat="true" ht="23.85" hidden="false" customHeight="false" outlineLevel="0" collapsed="false">
      <c r="A376" s="34" t="s">
        <v>569</v>
      </c>
      <c r="B376" s="72" t="s">
        <v>288</v>
      </c>
      <c r="C376" s="58" t="s">
        <v>59</v>
      </c>
      <c r="D376" s="58" t="n">
        <v>4</v>
      </c>
      <c r="E376" s="38" t="n">
        <v>26.75</v>
      </c>
      <c r="F376" s="38"/>
      <c r="G376" s="38"/>
      <c r="H376" s="38" t="n">
        <f aca="false">D376+F376-G376</f>
        <v>4</v>
      </c>
      <c r="I376" s="59" t="n">
        <v>0</v>
      </c>
      <c r="J376" s="60" t="n">
        <f aca="false">I376*E376</f>
        <v>0</v>
      </c>
      <c r="K376" s="61" t="n">
        <f aca="false">I376/H376</f>
        <v>0</v>
      </c>
      <c r="L376" s="62"/>
      <c r="M376" s="63" t="n">
        <f aca="false">TRUNC((L376*E376),3)</f>
        <v>0</v>
      </c>
      <c r="N376" s="61" t="n">
        <f aca="false">L376/H376</f>
        <v>0</v>
      </c>
      <c r="O376" s="64" t="n">
        <f aca="false">I376+L376</f>
        <v>0</v>
      </c>
      <c r="P376" s="65" t="n">
        <f aca="false">TRUNC((J376+M376),3)</f>
        <v>0</v>
      </c>
      <c r="Q376" s="66" t="n">
        <f aca="false">K376+N376</f>
        <v>0</v>
      </c>
      <c r="R376" s="42"/>
      <c r="S376" s="1"/>
      <c r="T376" s="1"/>
      <c r="U376" s="1"/>
    </row>
    <row r="377" s="43" customFormat="true" ht="23.85" hidden="false" customHeight="false" outlineLevel="0" collapsed="false">
      <c r="A377" s="34" t="s">
        <v>570</v>
      </c>
      <c r="B377" s="72" t="s">
        <v>559</v>
      </c>
      <c r="C377" s="58" t="s">
        <v>59</v>
      </c>
      <c r="D377" s="58" t="n">
        <v>4</v>
      </c>
      <c r="E377" s="38" t="n">
        <v>72.11</v>
      </c>
      <c r="F377" s="38"/>
      <c r="G377" s="38"/>
      <c r="H377" s="38" t="n">
        <f aca="false">D377+F377-G377</f>
        <v>4</v>
      </c>
      <c r="I377" s="59" t="n">
        <v>0</v>
      </c>
      <c r="J377" s="60" t="n">
        <f aca="false">I377*E377</f>
        <v>0</v>
      </c>
      <c r="K377" s="61" t="n">
        <f aca="false">I377/H377</f>
        <v>0</v>
      </c>
      <c r="L377" s="62"/>
      <c r="M377" s="63" t="n">
        <f aca="false">TRUNC((L377*E377),3)</f>
        <v>0</v>
      </c>
      <c r="N377" s="61" t="n">
        <f aca="false">L377/H377</f>
        <v>0</v>
      </c>
      <c r="O377" s="64" t="n">
        <f aca="false">I377+L377</f>
        <v>0</v>
      </c>
      <c r="P377" s="65" t="n">
        <f aca="false">TRUNC((J377+M377),3)</f>
        <v>0</v>
      </c>
      <c r="Q377" s="66" t="n">
        <f aca="false">K377+N377</f>
        <v>0</v>
      </c>
      <c r="R377" s="42"/>
      <c r="S377" s="1"/>
      <c r="T377" s="1"/>
      <c r="U377" s="1"/>
    </row>
    <row r="378" s="43" customFormat="true" ht="46.25" hidden="false" customHeight="false" outlineLevel="0" collapsed="false">
      <c r="A378" s="34" t="s">
        <v>571</v>
      </c>
      <c r="B378" s="72" t="s">
        <v>307</v>
      </c>
      <c r="C378" s="58" t="s">
        <v>59</v>
      </c>
      <c r="D378" s="58" t="n">
        <v>4</v>
      </c>
      <c r="E378" s="38" t="n">
        <v>2801.17</v>
      </c>
      <c r="F378" s="38"/>
      <c r="G378" s="38"/>
      <c r="H378" s="38" t="n">
        <f aca="false">D378+F378-G378</f>
        <v>4</v>
      </c>
      <c r="I378" s="59" t="n">
        <v>0</v>
      </c>
      <c r="J378" s="60" t="n">
        <f aca="false">I378*E378</f>
        <v>0</v>
      </c>
      <c r="K378" s="61" t="n">
        <f aca="false">I378/H378</f>
        <v>0</v>
      </c>
      <c r="L378" s="62"/>
      <c r="M378" s="63" t="n">
        <f aca="false">TRUNC((L378*E378),3)</f>
        <v>0</v>
      </c>
      <c r="N378" s="61" t="n">
        <f aca="false">L378/H378</f>
        <v>0</v>
      </c>
      <c r="O378" s="64" t="n">
        <f aca="false">I378+L378</f>
        <v>0</v>
      </c>
      <c r="P378" s="65" t="n">
        <f aca="false">TRUNC((J378+M378),3)</f>
        <v>0</v>
      </c>
      <c r="Q378" s="66" t="n">
        <f aca="false">K378+N378</f>
        <v>0</v>
      </c>
      <c r="R378" s="42"/>
      <c r="S378" s="1"/>
      <c r="T378" s="1"/>
      <c r="U378" s="1"/>
    </row>
    <row r="379" s="43" customFormat="true" ht="23.85" hidden="false" customHeight="false" outlineLevel="0" collapsed="false">
      <c r="A379" s="34" t="s">
        <v>572</v>
      </c>
      <c r="B379" s="72" t="s">
        <v>561</v>
      </c>
      <c r="C379" s="58" t="s">
        <v>59</v>
      </c>
      <c r="D379" s="58" t="n">
        <v>8</v>
      </c>
      <c r="E379" s="38" t="n">
        <v>106.04</v>
      </c>
      <c r="F379" s="38"/>
      <c r="G379" s="38"/>
      <c r="H379" s="38" t="n">
        <f aca="false">D379+F379-G379</f>
        <v>8</v>
      </c>
      <c r="I379" s="59" t="n">
        <v>0</v>
      </c>
      <c r="J379" s="60" t="n">
        <f aca="false">I379*E379</f>
        <v>0</v>
      </c>
      <c r="K379" s="61" t="n">
        <f aca="false">I379/H379</f>
        <v>0</v>
      </c>
      <c r="L379" s="62"/>
      <c r="M379" s="63" t="n">
        <f aca="false">TRUNC((L379*E379),3)</f>
        <v>0</v>
      </c>
      <c r="N379" s="61" t="n">
        <f aca="false">L379/H379</f>
        <v>0</v>
      </c>
      <c r="O379" s="64" t="n">
        <f aca="false">I379+L379</f>
        <v>0</v>
      </c>
      <c r="P379" s="65" t="n">
        <f aca="false">TRUNC((J379+M379),3)</f>
        <v>0</v>
      </c>
      <c r="Q379" s="66" t="n">
        <f aca="false">K379+N379</f>
        <v>0</v>
      </c>
      <c r="R379" s="42"/>
      <c r="S379" s="1"/>
      <c r="T379" s="1"/>
      <c r="U379" s="1"/>
    </row>
    <row r="380" s="43" customFormat="true" ht="23.85" hidden="false" customHeight="false" outlineLevel="0" collapsed="false">
      <c r="A380" s="34" t="s">
        <v>573</v>
      </c>
      <c r="B380" s="72" t="s">
        <v>286</v>
      </c>
      <c r="C380" s="58" t="s">
        <v>59</v>
      </c>
      <c r="D380" s="58" t="n">
        <v>4</v>
      </c>
      <c r="E380" s="38" t="n">
        <v>186.03</v>
      </c>
      <c r="F380" s="38"/>
      <c r="G380" s="38"/>
      <c r="H380" s="38" t="n">
        <f aca="false">D380+F380-G380</f>
        <v>4</v>
      </c>
      <c r="I380" s="59" t="n">
        <v>0</v>
      </c>
      <c r="J380" s="60" t="n">
        <f aca="false">I380*E380</f>
        <v>0</v>
      </c>
      <c r="K380" s="61" t="n">
        <f aca="false">I380/H380</f>
        <v>0</v>
      </c>
      <c r="L380" s="62"/>
      <c r="M380" s="63" t="n">
        <f aca="false">TRUNC((L380*E380),3)</f>
        <v>0</v>
      </c>
      <c r="N380" s="61" t="n">
        <f aca="false">L380/H380</f>
        <v>0</v>
      </c>
      <c r="O380" s="64" t="n">
        <f aca="false">I380+L380</f>
        <v>0</v>
      </c>
      <c r="P380" s="65" t="n">
        <f aca="false">TRUNC((J380+M380),3)</f>
        <v>0</v>
      </c>
      <c r="Q380" s="66" t="n">
        <f aca="false">K380+N380</f>
        <v>0</v>
      </c>
      <c r="R380" s="42"/>
      <c r="S380" s="1"/>
      <c r="T380" s="1"/>
      <c r="U380" s="1"/>
    </row>
    <row r="381" s="43" customFormat="true" ht="23.85" hidden="false" customHeight="false" outlineLevel="0" collapsed="false">
      <c r="A381" s="34" t="s">
        <v>574</v>
      </c>
      <c r="B381" s="72" t="s">
        <v>288</v>
      </c>
      <c r="C381" s="58" t="s">
        <v>59</v>
      </c>
      <c r="D381" s="58" t="n">
        <v>4</v>
      </c>
      <c r="E381" s="38" t="n">
        <v>26.75</v>
      </c>
      <c r="F381" s="38"/>
      <c r="G381" s="38"/>
      <c r="H381" s="38" t="n">
        <f aca="false">D381+F381-G381</f>
        <v>4</v>
      </c>
      <c r="I381" s="59" t="n">
        <v>0</v>
      </c>
      <c r="J381" s="60" t="n">
        <f aca="false">I381*E381</f>
        <v>0</v>
      </c>
      <c r="K381" s="61" t="n">
        <f aca="false">I381/H381</f>
        <v>0</v>
      </c>
      <c r="L381" s="62"/>
      <c r="M381" s="63" t="n">
        <f aca="false">TRUNC((L381*E381),3)</f>
        <v>0</v>
      </c>
      <c r="N381" s="61" t="n">
        <f aca="false">L381/H381</f>
        <v>0</v>
      </c>
      <c r="O381" s="64" t="n">
        <f aca="false">I381+L381</f>
        <v>0</v>
      </c>
      <c r="P381" s="65" t="n">
        <f aca="false">TRUNC((J381+M381),3)</f>
        <v>0</v>
      </c>
      <c r="Q381" s="66" t="n">
        <f aca="false">K381+N381</f>
        <v>0</v>
      </c>
      <c r="R381" s="42"/>
      <c r="S381" s="1"/>
      <c r="T381" s="1"/>
      <c r="U381" s="1"/>
    </row>
    <row r="382" s="43" customFormat="true" ht="23.85" hidden="false" customHeight="false" outlineLevel="0" collapsed="false">
      <c r="A382" s="34" t="s">
        <v>575</v>
      </c>
      <c r="B382" s="72" t="s">
        <v>288</v>
      </c>
      <c r="C382" s="58" t="s">
        <v>59</v>
      </c>
      <c r="D382" s="58" t="n">
        <v>4</v>
      </c>
      <c r="E382" s="38" t="n">
        <v>26.75</v>
      </c>
      <c r="F382" s="38"/>
      <c r="G382" s="38"/>
      <c r="H382" s="38" t="n">
        <f aca="false">D382+F382-G382</f>
        <v>4</v>
      </c>
      <c r="I382" s="59" t="n">
        <v>0</v>
      </c>
      <c r="J382" s="60" t="n">
        <f aca="false">I382*E382</f>
        <v>0</v>
      </c>
      <c r="K382" s="61" t="n">
        <f aca="false">I382/H382</f>
        <v>0</v>
      </c>
      <c r="L382" s="62"/>
      <c r="M382" s="63" t="n">
        <f aca="false">TRUNC((L382*E382),3)</f>
        <v>0</v>
      </c>
      <c r="N382" s="61" t="n">
        <f aca="false">L382/H382</f>
        <v>0</v>
      </c>
      <c r="O382" s="64" t="n">
        <f aca="false">I382+L382</f>
        <v>0</v>
      </c>
      <c r="P382" s="65" t="n">
        <f aca="false">TRUNC((J382+M382),3)</f>
        <v>0</v>
      </c>
      <c r="Q382" s="66" t="n">
        <f aca="false">K382+N382</f>
        <v>0</v>
      </c>
      <c r="R382" s="42"/>
      <c r="S382" s="1"/>
      <c r="T382" s="1"/>
      <c r="U382" s="1"/>
    </row>
    <row r="383" s="43" customFormat="true" ht="23.85" hidden="false" customHeight="false" outlineLevel="0" collapsed="false">
      <c r="A383" s="34" t="s">
        <v>576</v>
      </c>
      <c r="B383" s="72" t="s">
        <v>300</v>
      </c>
      <c r="C383" s="58" t="s">
        <v>59</v>
      </c>
      <c r="D383" s="58" t="n">
        <v>4</v>
      </c>
      <c r="E383" s="38" t="n">
        <v>26.75</v>
      </c>
      <c r="F383" s="38"/>
      <c r="G383" s="38"/>
      <c r="H383" s="38" t="n">
        <f aca="false">D383+F383-G383</f>
        <v>4</v>
      </c>
      <c r="I383" s="59" t="n">
        <v>0</v>
      </c>
      <c r="J383" s="60" t="n">
        <f aca="false">I383*E383</f>
        <v>0</v>
      </c>
      <c r="K383" s="61" t="n">
        <f aca="false">I383/H383</f>
        <v>0</v>
      </c>
      <c r="L383" s="62"/>
      <c r="M383" s="63" t="n">
        <f aca="false">TRUNC((L383*E383),3)</f>
        <v>0</v>
      </c>
      <c r="N383" s="61" t="n">
        <f aca="false">L383/H383</f>
        <v>0</v>
      </c>
      <c r="O383" s="64" t="n">
        <f aca="false">I383+L383</f>
        <v>0</v>
      </c>
      <c r="P383" s="65" t="n">
        <f aca="false">TRUNC((J383+M383),3)</f>
        <v>0</v>
      </c>
      <c r="Q383" s="66" t="n">
        <f aca="false">K383+N383</f>
        <v>0</v>
      </c>
      <c r="R383" s="42"/>
      <c r="S383" s="1"/>
      <c r="T383" s="1"/>
      <c r="U383" s="1"/>
    </row>
    <row r="384" s="43" customFormat="true" ht="23.85" hidden="false" customHeight="false" outlineLevel="0" collapsed="false">
      <c r="A384" s="34" t="s">
        <v>577</v>
      </c>
      <c r="B384" s="72" t="s">
        <v>559</v>
      </c>
      <c r="C384" s="58" t="s">
        <v>59</v>
      </c>
      <c r="D384" s="58" t="n">
        <v>4</v>
      </c>
      <c r="E384" s="38" t="n">
        <v>72.11</v>
      </c>
      <c r="F384" s="38"/>
      <c r="G384" s="38"/>
      <c r="H384" s="38" t="n">
        <f aca="false">D384+F384-G384</f>
        <v>4</v>
      </c>
      <c r="I384" s="59" t="n">
        <v>0</v>
      </c>
      <c r="J384" s="60" t="n">
        <f aca="false">I384*E384</f>
        <v>0</v>
      </c>
      <c r="K384" s="61" t="n">
        <f aca="false">I384/H384</f>
        <v>0</v>
      </c>
      <c r="L384" s="62"/>
      <c r="M384" s="63" t="n">
        <f aca="false">TRUNC((L384*E384),3)</f>
        <v>0</v>
      </c>
      <c r="N384" s="61" t="n">
        <f aca="false">L384/H384</f>
        <v>0</v>
      </c>
      <c r="O384" s="64" t="n">
        <f aca="false">I384+L384</f>
        <v>0</v>
      </c>
      <c r="P384" s="65" t="n">
        <f aca="false">TRUNC((J384+M384),3)</f>
        <v>0</v>
      </c>
      <c r="Q384" s="66" t="n">
        <f aca="false">K384+N384</f>
        <v>0</v>
      </c>
      <c r="R384" s="42"/>
      <c r="S384" s="1"/>
      <c r="T384" s="1"/>
      <c r="U384" s="1"/>
    </row>
    <row r="385" s="43" customFormat="true" ht="13.8" hidden="false" customHeight="false" outlineLevel="0" collapsed="false">
      <c r="A385" s="34" t="s">
        <v>578</v>
      </c>
      <c r="B385" s="72" t="s">
        <v>429</v>
      </c>
      <c r="C385" s="58" t="s">
        <v>59</v>
      </c>
      <c r="D385" s="58" t="n">
        <v>10</v>
      </c>
      <c r="E385" s="38" t="n">
        <v>166.23</v>
      </c>
      <c r="F385" s="38"/>
      <c r="G385" s="38"/>
      <c r="H385" s="38" t="n">
        <f aca="false">D385+F385-G385</f>
        <v>10</v>
      </c>
      <c r="I385" s="59" t="n">
        <v>0</v>
      </c>
      <c r="J385" s="60" t="n">
        <f aca="false">I385*E385</f>
        <v>0</v>
      </c>
      <c r="K385" s="61" t="n">
        <f aca="false">I385/H385</f>
        <v>0</v>
      </c>
      <c r="L385" s="62"/>
      <c r="M385" s="63" t="n">
        <f aca="false">TRUNC((L385*E385),3)</f>
        <v>0</v>
      </c>
      <c r="N385" s="61" t="n">
        <f aca="false">L385/H385</f>
        <v>0</v>
      </c>
      <c r="O385" s="64" t="n">
        <f aca="false">I385+L385</f>
        <v>0</v>
      </c>
      <c r="P385" s="65" t="n">
        <f aca="false">TRUNC((J385+M385),3)</f>
        <v>0</v>
      </c>
      <c r="Q385" s="66" t="n">
        <f aca="false">K385+N385</f>
        <v>0</v>
      </c>
      <c r="R385" s="42"/>
      <c r="S385" s="1"/>
      <c r="T385" s="1"/>
      <c r="U385" s="1"/>
    </row>
    <row r="386" s="43" customFormat="true" ht="46.25" hidden="false" customHeight="false" outlineLevel="0" collapsed="false">
      <c r="A386" s="34" t="s">
        <v>579</v>
      </c>
      <c r="B386" s="72" t="s">
        <v>307</v>
      </c>
      <c r="C386" s="58" t="s">
        <v>59</v>
      </c>
      <c r="D386" s="58" t="n">
        <v>4</v>
      </c>
      <c r="E386" s="38" t="n">
        <v>2801.17</v>
      </c>
      <c r="F386" s="38"/>
      <c r="G386" s="38"/>
      <c r="H386" s="38" t="n">
        <f aca="false">D386+F386-G386</f>
        <v>4</v>
      </c>
      <c r="I386" s="59" t="n">
        <v>0</v>
      </c>
      <c r="J386" s="60" t="n">
        <f aca="false">I386*E386</f>
        <v>0</v>
      </c>
      <c r="K386" s="61" t="n">
        <f aca="false">I386/H386</f>
        <v>0</v>
      </c>
      <c r="L386" s="62"/>
      <c r="M386" s="63" t="n">
        <f aca="false">TRUNC((L386*E386),3)</f>
        <v>0</v>
      </c>
      <c r="N386" s="61" t="n">
        <f aca="false">L386/H386</f>
        <v>0</v>
      </c>
      <c r="O386" s="64" t="n">
        <f aca="false">I386+L386</f>
        <v>0</v>
      </c>
      <c r="P386" s="65" t="n">
        <f aca="false">TRUNC((J386+M386),3)</f>
        <v>0</v>
      </c>
      <c r="Q386" s="66" t="n">
        <f aca="false">K386+N386</f>
        <v>0</v>
      </c>
      <c r="R386" s="42"/>
      <c r="S386" s="1"/>
      <c r="T386" s="1"/>
      <c r="U386" s="1"/>
    </row>
    <row r="387" s="43" customFormat="true" ht="13.8" hidden="false" customHeight="false" outlineLevel="0" collapsed="false">
      <c r="A387" s="49" t="s">
        <v>580</v>
      </c>
      <c r="B387" s="50" t="s">
        <v>315</v>
      </c>
      <c r="C387" s="51"/>
      <c r="D387" s="52"/>
      <c r="E387" s="51"/>
      <c r="F387" s="51"/>
      <c r="G387" s="51"/>
      <c r="H387" s="51"/>
      <c r="I387" s="53"/>
      <c r="J387" s="51"/>
      <c r="K387" s="54"/>
      <c r="L387" s="51"/>
      <c r="M387" s="55" t="n">
        <f aca="false">SUM(M388:M393)</f>
        <v>0</v>
      </c>
      <c r="N387" s="54"/>
      <c r="O387" s="53"/>
      <c r="P387" s="55" t="n">
        <f aca="false">SUM(P388:P393)</f>
        <v>0</v>
      </c>
      <c r="Q387" s="54"/>
      <c r="R387" s="42"/>
      <c r="S387" s="1"/>
      <c r="T387" s="1"/>
      <c r="U387" s="1"/>
    </row>
    <row r="388" s="43" customFormat="true" ht="57.45" hidden="false" customHeight="false" outlineLevel="0" collapsed="false">
      <c r="A388" s="34" t="s">
        <v>581</v>
      </c>
      <c r="B388" s="74" t="s">
        <v>325</v>
      </c>
      <c r="C388" s="57" t="s">
        <v>59</v>
      </c>
      <c r="D388" s="58" t="n">
        <v>2</v>
      </c>
      <c r="E388" s="38" t="n">
        <v>3342.91</v>
      </c>
      <c r="F388" s="38"/>
      <c r="G388" s="38"/>
      <c r="H388" s="38" t="n">
        <f aca="false">D388+F388-G388</f>
        <v>2</v>
      </c>
      <c r="I388" s="59" t="n">
        <v>0</v>
      </c>
      <c r="J388" s="60" t="n">
        <f aca="false">I388*E388</f>
        <v>0</v>
      </c>
      <c r="K388" s="61" t="n">
        <f aca="false">I388/H388</f>
        <v>0</v>
      </c>
      <c r="L388" s="62"/>
      <c r="M388" s="63" t="n">
        <f aca="false">TRUNC((L388*E388),3)</f>
        <v>0</v>
      </c>
      <c r="N388" s="61" t="n">
        <f aca="false">L388/H388</f>
        <v>0</v>
      </c>
      <c r="O388" s="64" t="n">
        <f aca="false">I388+L388</f>
        <v>0</v>
      </c>
      <c r="P388" s="65" t="n">
        <f aca="false">TRUNC((J388+M388),3)</f>
        <v>0</v>
      </c>
      <c r="Q388" s="66" t="n">
        <f aca="false">K388+N388</f>
        <v>0</v>
      </c>
      <c r="R388" s="42"/>
      <c r="S388" s="1"/>
      <c r="T388" s="1"/>
      <c r="U388" s="1"/>
    </row>
    <row r="389" s="43" customFormat="true" ht="23.85" hidden="false" customHeight="false" outlineLevel="0" collapsed="false">
      <c r="A389" s="34" t="s">
        <v>582</v>
      </c>
      <c r="B389" s="74" t="s">
        <v>327</v>
      </c>
      <c r="C389" s="57" t="s">
        <v>56</v>
      </c>
      <c r="D389" s="58" t="n">
        <v>5.8</v>
      </c>
      <c r="E389" s="38" t="n">
        <v>107.318965517241</v>
      </c>
      <c r="F389" s="38"/>
      <c r="G389" s="38"/>
      <c r="H389" s="38" t="n">
        <f aca="false">D389+F389-G389</f>
        <v>5.8</v>
      </c>
      <c r="I389" s="59" t="n">
        <v>0</v>
      </c>
      <c r="J389" s="60" t="n">
        <f aca="false">I389*E389</f>
        <v>0</v>
      </c>
      <c r="K389" s="61" t="n">
        <f aca="false">I389/H389</f>
        <v>0</v>
      </c>
      <c r="L389" s="62"/>
      <c r="M389" s="63" t="n">
        <f aca="false">TRUNC((L389*E389),3)</f>
        <v>0</v>
      </c>
      <c r="N389" s="61" t="n">
        <f aca="false">L389/H389</f>
        <v>0</v>
      </c>
      <c r="O389" s="64" t="n">
        <f aca="false">I389+L389</f>
        <v>0</v>
      </c>
      <c r="P389" s="65" t="n">
        <f aca="false">TRUNC((J389+M389),3)</f>
        <v>0</v>
      </c>
      <c r="Q389" s="66" t="n">
        <f aca="false">K389+N389</f>
        <v>0</v>
      </c>
      <c r="R389" s="42"/>
      <c r="S389" s="1"/>
      <c r="T389" s="1"/>
      <c r="U389" s="1"/>
    </row>
    <row r="390" s="43" customFormat="true" ht="46.25" hidden="false" customHeight="false" outlineLevel="0" collapsed="false">
      <c r="A390" s="34" t="s">
        <v>583</v>
      </c>
      <c r="B390" s="74" t="s">
        <v>321</v>
      </c>
      <c r="C390" s="58" t="s">
        <v>59</v>
      </c>
      <c r="D390" s="58" t="n">
        <v>10</v>
      </c>
      <c r="E390" s="38" t="n">
        <v>1266.97</v>
      </c>
      <c r="F390" s="38"/>
      <c r="G390" s="38"/>
      <c r="H390" s="38" t="n">
        <f aca="false">D390+F390-G390</f>
        <v>10</v>
      </c>
      <c r="I390" s="59" t="n">
        <v>0</v>
      </c>
      <c r="J390" s="60" t="n">
        <f aca="false">I390*E390</f>
        <v>0</v>
      </c>
      <c r="K390" s="61" t="n">
        <f aca="false">I390/H390</f>
        <v>0</v>
      </c>
      <c r="L390" s="62"/>
      <c r="M390" s="63" t="n">
        <f aca="false">TRUNC((L390*E390),3)</f>
        <v>0</v>
      </c>
      <c r="N390" s="61" t="n">
        <f aca="false">L390/H390</f>
        <v>0</v>
      </c>
      <c r="O390" s="64" t="n">
        <f aca="false">I390+L390</f>
        <v>0</v>
      </c>
      <c r="P390" s="65" t="n">
        <f aca="false">TRUNC((J390+M390),3)</f>
        <v>0</v>
      </c>
      <c r="Q390" s="66" t="n">
        <f aca="false">K390+N390</f>
        <v>0</v>
      </c>
      <c r="R390" s="42"/>
      <c r="S390" s="1"/>
      <c r="T390" s="1"/>
      <c r="U390" s="1"/>
    </row>
    <row r="391" s="43" customFormat="true" ht="35.05" hidden="false" customHeight="false" outlineLevel="0" collapsed="false">
      <c r="A391" s="34" t="s">
        <v>584</v>
      </c>
      <c r="B391" s="74" t="s">
        <v>323</v>
      </c>
      <c r="C391" s="57" t="s">
        <v>59</v>
      </c>
      <c r="D391" s="58" t="n">
        <v>10</v>
      </c>
      <c r="E391" s="38" t="n">
        <v>501.08</v>
      </c>
      <c r="F391" s="38"/>
      <c r="G391" s="38"/>
      <c r="H391" s="38" t="n">
        <f aca="false">D391+F391-G391</f>
        <v>10</v>
      </c>
      <c r="I391" s="59" t="n">
        <v>0</v>
      </c>
      <c r="J391" s="60" t="n">
        <f aca="false">I391*E391</f>
        <v>0</v>
      </c>
      <c r="K391" s="61" t="n">
        <f aca="false">I391/H391</f>
        <v>0</v>
      </c>
      <c r="L391" s="62"/>
      <c r="M391" s="63" t="n">
        <f aca="false">TRUNC((L391*E391),3)</f>
        <v>0</v>
      </c>
      <c r="N391" s="61" t="n">
        <f aca="false">L391/H391</f>
        <v>0</v>
      </c>
      <c r="O391" s="64" t="n">
        <f aca="false">I391+L391</f>
        <v>0</v>
      </c>
      <c r="P391" s="65" t="n">
        <f aca="false">TRUNC((J391+M391),3)</f>
        <v>0</v>
      </c>
      <c r="Q391" s="66" t="n">
        <f aca="false">K391+N391</f>
        <v>0</v>
      </c>
      <c r="R391" s="42"/>
      <c r="S391" s="1"/>
      <c r="T391" s="1"/>
      <c r="U391" s="1"/>
    </row>
    <row r="392" s="43" customFormat="true" ht="46.25" hidden="false" customHeight="false" outlineLevel="0" collapsed="false">
      <c r="A392" s="34" t="s">
        <v>585</v>
      </c>
      <c r="B392" s="74" t="s">
        <v>317</v>
      </c>
      <c r="C392" s="57" t="s">
        <v>59</v>
      </c>
      <c r="D392" s="58" t="n">
        <v>10</v>
      </c>
      <c r="E392" s="38" t="n">
        <v>1255.68</v>
      </c>
      <c r="F392" s="38"/>
      <c r="G392" s="38"/>
      <c r="H392" s="38" t="n">
        <f aca="false">D392+F392-G392</f>
        <v>10</v>
      </c>
      <c r="I392" s="59" t="n">
        <v>0</v>
      </c>
      <c r="J392" s="60" t="n">
        <f aca="false">I392*E392</f>
        <v>0</v>
      </c>
      <c r="K392" s="61" t="n">
        <f aca="false">I392/H392</f>
        <v>0</v>
      </c>
      <c r="L392" s="62"/>
      <c r="M392" s="63" t="n">
        <f aca="false">TRUNC((L392*E392),3)</f>
        <v>0</v>
      </c>
      <c r="N392" s="61" t="n">
        <f aca="false">L392/H392</f>
        <v>0</v>
      </c>
      <c r="O392" s="64" t="n">
        <f aca="false">I392+L392</f>
        <v>0</v>
      </c>
      <c r="P392" s="65" t="n">
        <f aca="false">TRUNC((J392+M392),3)</f>
        <v>0</v>
      </c>
      <c r="Q392" s="66" t="n">
        <f aca="false">K392+N392</f>
        <v>0</v>
      </c>
      <c r="R392" s="42"/>
      <c r="S392" s="1"/>
      <c r="T392" s="1"/>
      <c r="U392" s="1"/>
    </row>
    <row r="393" s="43" customFormat="true" ht="35.05" hidden="false" customHeight="false" outlineLevel="0" collapsed="false">
      <c r="A393" s="34" t="s">
        <v>586</v>
      </c>
      <c r="B393" s="74" t="s">
        <v>319</v>
      </c>
      <c r="C393" s="57" t="s">
        <v>59</v>
      </c>
      <c r="D393" s="58" t="n">
        <v>10</v>
      </c>
      <c r="E393" s="38" t="n">
        <v>501.08</v>
      </c>
      <c r="F393" s="38"/>
      <c r="G393" s="38"/>
      <c r="H393" s="38" t="n">
        <f aca="false">D393+F393-G393</f>
        <v>10</v>
      </c>
      <c r="I393" s="59" t="n">
        <v>0</v>
      </c>
      <c r="J393" s="60" t="n">
        <f aca="false">I393*E393</f>
        <v>0</v>
      </c>
      <c r="K393" s="61" t="n">
        <f aca="false">I393/H393</f>
        <v>0</v>
      </c>
      <c r="L393" s="62"/>
      <c r="M393" s="63" t="n">
        <f aca="false">TRUNC((L393*E393),3)</f>
        <v>0</v>
      </c>
      <c r="N393" s="61" t="n">
        <f aca="false">L393/H393</f>
        <v>0</v>
      </c>
      <c r="O393" s="64" t="n">
        <f aca="false">I393+L393</f>
        <v>0</v>
      </c>
      <c r="P393" s="65" t="n">
        <f aca="false">TRUNC((J393+M393),3)</f>
        <v>0</v>
      </c>
      <c r="Q393" s="66" t="n">
        <f aca="false">K393+N393</f>
        <v>0</v>
      </c>
      <c r="R393" s="42"/>
      <c r="S393" s="1"/>
      <c r="T393" s="1"/>
      <c r="U393" s="1"/>
    </row>
    <row r="394" s="43" customFormat="true" ht="13.8" hidden="false" customHeight="false" outlineLevel="0" collapsed="false">
      <c r="A394" s="49" t="s">
        <v>587</v>
      </c>
      <c r="B394" s="50" t="s">
        <v>329</v>
      </c>
      <c r="C394" s="51"/>
      <c r="D394" s="52"/>
      <c r="E394" s="51"/>
      <c r="F394" s="51"/>
      <c r="G394" s="51"/>
      <c r="H394" s="51"/>
      <c r="I394" s="53"/>
      <c r="J394" s="51"/>
      <c r="K394" s="54"/>
      <c r="L394" s="51"/>
      <c r="M394" s="55" t="n">
        <f aca="false">SUM(M395)</f>
        <v>0</v>
      </c>
      <c r="N394" s="54"/>
      <c r="O394" s="53"/>
      <c r="P394" s="55" t="n">
        <f aca="false">SUM(P395)</f>
        <v>0</v>
      </c>
      <c r="Q394" s="54"/>
      <c r="R394" s="42"/>
      <c r="S394" s="1"/>
      <c r="T394" s="1"/>
      <c r="U394" s="1"/>
    </row>
    <row r="395" s="43" customFormat="true" ht="13.8" hidden="false" customHeight="false" outlineLevel="0" collapsed="false">
      <c r="A395" s="34" t="s">
        <v>588</v>
      </c>
      <c r="B395" s="74" t="s">
        <v>331</v>
      </c>
      <c r="C395" s="57" t="s">
        <v>35</v>
      </c>
      <c r="D395" s="58" t="n">
        <v>22</v>
      </c>
      <c r="E395" s="38" t="n">
        <v>410.22</v>
      </c>
      <c r="F395" s="38"/>
      <c r="G395" s="38"/>
      <c r="H395" s="38" t="n">
        <f aca="false">D395+F395-G395</f>
        <v>22</v>
      </c>
      <c r="I395" s="59" t="n">
        <v>0</v>
      </c>
      <c r="J395" s="60" t="n">
        <f aca="false">I395*E395</f>
        <v>0</v>
      </c>
      <c r="K395" s="61" t="n">
        <f aca="false">I395/H395</f>
        <v>0</v>
      </c>
      <c r="L395" s="62"/>
      <c r="M395" s="63" t="n">
        <f aca="false">TRUNC((L395*E395),3)</f>
        <v>0</v>
      </c>
      <c r="N395" s="61" t="n">
        <f aca="false">L395/H395</f>
        <v>0</v>
      </c>
      <c r="O395" s="64" t="n">
        <f aca="false">I395+L395</f>
        <v>0</v>
      </c>
      <c r="P395" s="65" t="n">
        <f aca="false">TRUNC((J395+M395),3)</f>
        <v>0</v>
      </c>
      <c r="Q395" s="66" t="n">
        <f aca="false">K395+N395</f>
        <v>0</v>
      </c>
      <c r="R395" s="42"/>
      <c r="S395" s="1"/>
      <c r="T395" s="1"/>
      <c r="U395" s="1"/>
    </row>
    <row r="396" s="43" customFormat="true" ht="13.8" hidden="false" customHeight="false" outlineLevel="0" collapsed="false">
      <c r="A396" s="49" t="n">
        <v>12</v>
      </c>
      <c r="B396" s="50" t="s">
        <v>589</v>
      </c>
      <c r="C396" s="51"/>
      <c r="D396" s="52"/>
      <c r="E396" s="51"/>
      <c r="F396" s="51"/>
      <c r="G396" s="51"/>
      <c r="H396" s="51"/>
      <c r="I396" s="53"/>
      <c r="J396" s="51"/>
      <c r="K396" s="54"/>
      <c r="L396" s="51"/>
      <c r="M396" s="55" t="n">
        <f aca="false">M397+M401+M403+M406+M413+M415+M419</f>
        <v>0</v>
      </c>
      <c r="N396" s="54"/>
      <c r="O396" s="53"/>
      <c r="P396" s="51" t="n">
        <f aca="false">P397+P401+P403+P406+P413+P415+P419</f>
        <v>0</v>
      </c>
      <c r="Q396" s="54"/>
      <c r="R396" s="42"/>
      <c r="S396" s="1"/>
      <c r="T396" s="1"/>
      <c r="U396" s="1"/>
    </row>
    <row r="397" s="43" customFormat="true" ht="13.8" hidden="false" customHeight="false" outlineLevel="0" collapsed="false">
      <c r="A397" s="49" t="s">
        <v>590</v>
      </c>
      <c r="B397" s="50" t="s">
        <v>169</v>
      </c>
      <c r="C397" s="51"/>
      <c r="D397" s="52"/>
      <c r="E397" s="51"/>
      <c r="F397" s="51"/>
      <c r="G397" s="51"/>
      <c r="H397" s="51"/>
      <c r="I397" s="53"/>
      <c r="J397" s="51"/>
      <c r="K397" s="54"/>
      <c r="L397" s="51"/>
      <c r="M397" s="55" t="n">
        <f aca="false">SUM(M398:M400)</f>
        <v>0</v>
      </c>
      <c r="N397" s="54"/>
      <c r="O397" s="53"/>
      <c r="P397" s="55" t="n">
        <f aca="false">SUM(P398:P400)</f>
        <v>0</v>
      </c>
      <c r="Q397" s="54"/>
      <c r="R397" s="42"/>
      <c r="S397" s="1"/>
      <c r="T397" s="1"/>
      <c r="U397" s="1"/>
    </row>
    <row r="398" s="43" customFormat="true" ht="35.05" hidden="false" customHeight="false" outlineLevel="0" collapsed="false">
      <c r="A398" s="34" t="s">
        <v>591</v>
      </c>
      <c r="B398" s="68" t="s">
        <v>141</v>
      </c>
      <c r="C398" s="58" t="s">
        <v>40</v>
      </c>
      <c r="D398" s="70" t="n">
        <v>66.1</v>
      </c>
      <c r="E398" s="38" t="n">
        <v>801.119969742814</v>
      </c>
      <c r="F398" s="38"/>
      <c r="G398" s="38"/>
      <c r="H398" s="38" t="n">
        <f aca="false">D398+F398-G398</f>
        <v>66.1</v>
      </c>
      <c r="I398" s="59" t="n">
        <v>0</v>
      </c>
      <c r="J398" s="60" t="n">
        <f aca="false">I398*E398</f>
        <v>0</v>
      </c>
      <c r="K398" s="61" t="n">
        <f aca="false">I398/H398</f>
        <v>0</v>
      </c>
      <c r="L398" s="62"/>
      <c r="M398" s="63" t="n">
        <f aca="false">TRUNC((L398*E398),3)</f>
        <v>0</v>
      </c>
      <c r="N398" s="61" t="n">
        <f aca="false">L398/H398</f>
        <v>0</v>
      </c>
      <c r="O398" s="64" t="n">
        <f aca="false">I398+L398</f>
        <v>0</v>
      </c>
      <c r="P398" s="65" t="n">
        <f aca="false">TRUNC((J398+M398),3)</f>
        <v>0</v>
      </c>
      <c r="Q398" s="66" t="n">
        <f aca="false">K398+N398</f>
        <v>0</v>
      </c>
      <c r="R398" s="42"/>
      <c r="S398" s="1"/>
      <c r="T398" s="1"/>
      <c r="U398" s="1"/>
    </row>
    <row r="399" s="43" customFormat="true" ht="23.85" hidden="false" customHeight="false" outlineLevel="0" collapsed="false">
      <c r="A399" s="34" t="s">
        <v>592</v>
      </c>
      <c r="B399" s="68" t="s">
        <v>143</v>
      </c>
      <c r="C399" s="58" t="s">
        <v>144</v>
      </c>
      <c r="D399" s="70" t="n">
        <v>4692.6</v>
      </c>
      <c r="E399" s="38" t="n">
        <v>15.7299982951882</v>
      </c>
      <c r="F399" s="38"/>
      <c r="G399" s="38"/>
      <c r="H399" s="38" t="n">
        <f aca="false">D399+F399-G399</f>
        <v>4692.6</v>
      </c>
      <c r="I399" s="59" t="n">
        <v>0</v>
      </c>
      <c r="J399" s="60" t="n">
        <f aca="false">I399*E399</f>
        <v>0</v>
      </c>
      <c r="K399" s="61" t="n">
        <f aca="false">I399/H399</f>
        <v>0</v>
      </c>
      <c r="L399" s="62"/>
      <c r="M399" s="63" t="n">
        <f aca="false">TRUNC((L399*E399),3)</f>
        <v>0</v>
      </c>
      <c r="N399" s="61" t="n">
        <f aca="false">L399/H399</f>
        <v>0</v>
      </c>
      <c r="O399" s="64" t="n">
        <f aca="false">I399+L399</f>
        <v>0</v>
      </c>
      <c r="P399" s="65" t="n">
        <f aca="false">TRUNC((J399+M399),3)</f>
        <v>0</v>
      </c>
      <c r="Q399" s="66" t="n">
        <f aca="false">K399+N399</f>
        <v>0</v>
      </c>
      <c r="R399" s="42"/>
      <c r="S399" s="1"/>
      <c r="T399" s="1"/>
      <c r="U399" s="1"/>
    </row>
    <row r="400" s="43" customFormat="true" ht="35.05" hidden="false" customHeight="false" outlineLevel="0" collapsed="false">
      <c r="A400" s="34" t="s">
        <v>593</v>
      </c>
      <c r="B400" s="68" t="s">
        <v>146</v>
      </c>
      <c r="C400" s="58" t="s">
        <v>35</v>
      </c>
      <c r="D400" s="70" t="n">
        <v>515.6</v>
      </c>
      <c r="E400" s="38" t="n">
        <v>119.659988363072</v>
      </c>
      <c r="F400" s="38"/>
      <c r="G400" s="38"/>
      <c r="H400" s="38" t="n">
        <f aca="false">D400+F400-G400</f>
        <v>515.6</v>
      </c>
      <c r="I400" s="59" t="n">
        <v>0</v>
      </c>
      <c r="J400" s="60" t="n">
        <f aca="false">I400*E400</f>
        <v>0</v>
      </c>
      <c r="K400" s="61" t="n">
        <f aca="false">I400/H400</f>
        <v>0</v>
      </c>
      <c r="L400" s="62"/>
      <c r="M400" s="63" t="n">
        <f aca="false">TRUNC((L400*E400),3)</f>
        <v>0</v>
      </c>
      <c r="N400" s="61" t="n">
        <f aca="false">L400/H400</f>
        <v>0</v>
      </c>
      <c r="O400" s="64" t="n">
        <f aca="false">I400+L400</f>
        <v>0</v>
      </c>
      <c r="P400" s="65" t="n">
        <f aca="false">TRUNC((J400+M400),3)</f>
        <v>0</v>
      </c>
      <c r="Q400" s="66" t="n">
        <f aca="false">K400+N400</f>
        <v>0</v>
      </c>
      <c r="R400" s="42"/>
      <c r="S400" s="1"/>
      <c r="T400" s="1"/>
      <c r="U400" s="1"/>
    </row>
    <row r="401" s="43" customFormat="true" ht="13.8" hidden="false" customHeight="false" outlineLevel="0" collapsed="false">
      <c r="A401" s="49" t="s">
        <v>594</v>
      </c>
      <c r="B401" s="50" t="s">
        <v>174</v>
      </c>
      <c r="C401" s="51"/>
      <c r="D401" s="52"/>
      <c r="E401" s="51"/>
      <c r="F401" s="51"/>
      <c r="G401" s="51"/>
      <c r="H401" s="51"/>
      <c r="I401" s="53"/>
      <c r="J401" s="51"/>
      <c r="K401" s="54"/>
      <c r="L401" s="51"/>
      <c r="M401" s="55" t="n">
        <f aca="false">SUM(M402)</f>
        <v>0</v>
      </c>
      <c r="N401" s="54"/>
      <c r="O401" s="53"/>
      <c r="P401" s="55" t="n">
        <f aca="false">SUM(P402)</f>
        <v>0</v>
      </c>
      <c r="Q401" s="54"/>
      <c r="R401" s="42"/>
      <c r="S401" s="1"/>
      <c r="T401" s="1"/>
      <c r="U401" s="1"/>
    </row>
    <row r="402" s="43" customFormat="true" ht="46.25" hidden="false" customHeight="false" outlineLevel="0" collapsed="false">
      <c r="A402" s="34" t="s">
        <v>595</v>
      </c>
      <c r="B402" s="68" t="s">
        <v>176</v>
      </c>
      <c r="C402" s="58" t="s">
        <v>35</v>
      </c>
      <c r="D402" s="70" t="n">
        <v>503.12</v>
      </c>
      <c r="E402" s="38" t="n">
        <v>82.6799968198442</v>
      </c>
      <c r="F402" s="38"/>
      <c r="G402" s="38"/>
      <c r="H402" s="38" t="n">
        <f aca="false">D402+F402-G402</f>
        <v>503.12</v>
      </c>
      <c r="I402" s="59" t="n">
        <v>0</v>
      </c>
      <c r="J402" s="60" t="n">
        <f aca="false">I402*E402</f>
        <v>0</v>
      </c>
      <c r="K402" s="61" t="n">
        <f aca="false">I402/H402</f>
        <v>0</v>
      </c>
      <c r="L402" s="62"/>
      <c r="M402" s="63" t="n">
        <f aca="false">TRUNC((L402*E402),3)</f>
        <v>0</v>
      </c>
      <c r="N402" s="61" t="n">
        <f aca="false">L402/H402</f>
        <v>0</v>
      </c>
      <c r="O402" s="64" t="n">
        <f aca="false">I402+L402</f>
        <v>0</v>
      </c>
      <c r="P402" s="65" t="n">
        <f aca="false">TRUNC((J402+M402),3)</f>
        <v>0</v>
      </c>
      <c r="Q402" s="66" t="n">
        <f aca="false">K402+N402</f>
        <v>0</v>
      </c>
      <c r="R402" s="42"/>
      <c r="S402" s="1"/>
      <c r="T402" s="1"/>
      <c r="U402" s="1"/>
    </row>
    <row r="403" s="43" customFormat="true" ht="13.8" hidden="false" customHeight="false" outlineLevel="0" collapsed="false">
      <c r="A403" s="49" t="s">
        <v>596</v>
      </c>
      <c r="B403" s="50" t="s">
        <v>213</v>
      </c>
      <c r="C403" s="51"/>
      <c r="D403" s="52"/>
      <c r="E403" s="51"/>
      <c r="F403" s="51"/>
      <c r="G403" s="51"/>
      <c r="H403" s="51"/>
      <c r="I403" s="53"/>
      <c r="J403" s="51"/>
      <c r="K403" s="54"/>
      <c r="L403" s="51"/>
      <c r="M403" s="55" t="n">
        <f aca="false">SUM(M404:M405)</f>
        <v>0</v>
      </c>
      <c r="N403" s="54"/>
      <c r="O403" s="53"/>
      <c r="P403" s="55" t="n">
        <f aca="false">SUM(P404:P405)</f>
        <v>0</v>
      </c>
      <c r="Q403" s="54"/>
      <c r="R403" s="42"/>
      <c r="S403" s="1"/>
      <c r="T403" s="1"/>
      <c r="U403" s="1"/>
    </row>
    <row r="404" s="43" customFormat="true" ht="23.85" hidden="false" customHeight="false" outlineLevel="0" collapsed="false">
      <c r="A404" s="34" t="s">
        <v>597</v>
      </c>
      <c r="B404" s="72" t="s">
        <v>215</v>
      </c>
      <c r="C404" s="58" t="s">
        <v>59</v>
      </c>
      <c r="D404" s="58" t="n">
        <v>3</v>
      </c>
      <c r="E404" s="38" t="n">
        <v>649.22</v>
      </c>
      <c r="F404" s="38"/>
      <c r="G404" s="38"/>
      <c r="H404" s="38" t="n">
        <f aca="false">D404+F404-G404</f>
        <v>3</v>
      </c>
      <c r="I404" s="59" t="n">
        <v>0</v>
      </c>
      <c r="J404" s="60" t="n">
        <f aca="false">I404*E404</f>
        <v>0</v>
      </c>
      <c r="K404" s="61" t="n">
        <f aca="false">I404/H404</f>
        <v>0</v>
      </c>
      <c r="L404" s="62"/>
      <c r="M404" s="63" t="n">
        <f aca="false">TRUNC((L404*E404),3)</f>
        <v>0</v>
      </c>
      <c r="N404" s="61" t="n">
        <f aca="false">L404/H404</f>
        <v>0</v>
      </c>
      <c r="O404" s="64" t="n">
        <f aca="false">I404+L404</f>
        <v>0</v>
      </c>
      <c r="P404" s="65" t="n">
        <f aca="false">TRUNC((J404+M404),3)</f>
        <v>0</v>
      </c>
      <c r="Q404" s="66" t="n">
        <f aca="false">K404+N404</f>
        <v>0</v>
      </c>
      <c r="R404" s="42"/>
      <c r="S404" s="1"/>
      <c r="T404" s="1"/>
      <c r="U404" s="1"/>
    </row>
    <row r="405" s="43" customFormat="true" ht="46.25" hidden="false" customHeight="false" outlineLevel="0" collapsed="false">
      <c r="A405" s="34" t="s">
        <v>598</v>
      </c>
      <c r="B405" s="72" t="s">
        <v>599</v>
      </c>
      <c r="C405" s="58" t="s">
        <v>59</v>
      </c>
      <c r="D405" s="58" t="n">
        <v>1</v>
      </c>
      <c r="E405" s="38" t="n">
        <v>63508.66</v>
      </c>
      <c r="F405" s="38"/>
      <c r="G405" s="38"/>
      <c r="H405" s="38" t="n">
        <f aca="false">D405+F405-G405</f>
        <v>1</v>
      </c>
      <c r="I405" s="59" t="n">
        <v>0</v>
      </c>
      <c r="J405" s="60" t="n">
        <f aca="false">I405*E405</f>
        <v>0</v>
      </c>
      <c r="K405" s="61" t="n">
        <f aca="false">I405/H405</f>
        <v>0</v>
      </c>
      <c r="L405" s="62"/>
      <c r="M405" s="63" t="n">
        <f aca="false">TRUNC((L405*E405),3)</f>
        <v>0</v>
      </c>
      <c r="N405" s="61" t="n">
        <f aca="false">L405/H405</f>
        <v>0</v>
      </c>
      <c r="O405" s="64" t="n">
        <f aca="false">I405+L405</f>
        <v>0</v>
      </c>
      <c r="P405" s="65" t="n">
        <f aca="false">TRUNC((J405+M405),3)</f>
        <v>0</v>
      </c>
      <c r="Q405" s="66" t="n">
        <f aca="false">K405+N405</f>
        <v>0</v>
      </c>
      <c r="R405" s="42"/>
      <c r="S405" s="1"/>
      <c r="T405" s="1"/>
      <c r="U405" s="1"/>
    </row>
    <row r="406" s="43" customFormat="true" ht="13.8" hidden="false" customHeight="false" outlineLevel="0" collapsed="false">
      <c r="A406" s="49" t="s">
        <v>600</v>
      </c>
      <c r="B406" s="50" t="s">
        <v>226</v>
      </c>
      <c r="C406" s="51"/>
      <c r="D406" s="52"/>
      <c r="E406" s="51"/>
      <c r="F406" s="51"/>
      <c r="G406" s="51"/>
      <c r="H406" s="51"/>
      <c r="I406" s="53"/>
      <c r="J406" s="51"/>
      <c r="K406" s="54"/>
      <c r="L406" s="51"/>
      <c r="M406" s="55" t="n">
        <f aca="false">SUM(M407:M412)</f>
        <v>0</v>
      </c>
      <c r="N406" s="54"/>
      <c r="O406" s="53"/>
      <c r="P406" s="55" t="n">
        <f aca="false">SUM(P407:P412)</f>
        <v>0</v>
      </c>
      <c r="Q406" s="54"/>
      <c r="R406" s="42"/>
      <c r="S406" s="1"/>
      <c r="T406" s="1"/>
      <c r="U406" s="1"/>
    </row>
    <row r="407" s="43" customFormat="true" ht="23.85" hidden="false" customHeight="false" outlineLevel="0" collapsed="false">
      <c r="A407" s="34" t="s">
        <v>601</v>
      </c>
      <c r="B407" s="68" t="s">
        <v>228</v>
      </c>
      <c r="C407" s="58" t="s">
        <v>35</v>
      </c>
      <c r="D407" s="70" t="n">
        <v>781.94</v>
      </c>
      <c r="E407" s="38" t="n">
        <v>8.8299997442259</v>
      </c>
      <c r="F407" s="38"/>
      <c r="G407" s="38"/>
      <c r="H407" s="38" t="n">
        <f aca="false">D407+F407-G407</f>
        <v>781.94</v>
      </c>
      <c r="I407" s="59" t="n">
        <v>0</v>
      </c>
      <c r="J407" s="60" t="n">
        <f aca="false">I407*E407</f>
        <v>0</v>
      </c>
      <c r="K407" s="61" t="n">
        <f aca="false">I407/H407</f>
        <v>0</v>
      </c>
      <c r="L407" s="62"/>
      <c r="M407" s="63" t="n">
        <f aca="false">TRUNC((L407*E407),3)</f>
        <v>0</v>
      </c>
      <c r="N407" s="61" t="n">
        <f aca="false">L407/H407</f>
        <v>0</v>
      </c>
      <c r="O407" s="64" t="n">
        <f aca="false">I407+L407</f>
        <v>0</v>
      </c>
      <c r="P407" s="65" t="n">
        <f aca="false">TRUNC((J407+M407),3)</f>
        <v>0</v>
      </c>
      <c r="Q407" s="66" t="n">
        <f aca="false">K407+N407</f>
        <v>0</v>
      </c>
      <c r="R407" s="42"/>
      <c r="S407" s="1"/>
      <c r="T407" s="1"/>
      <c r="U407" s="1"/>
    </row>
    <row r="408" s="43" customFormat="true" ht="23.85" hidden="false" customHeight="false" outlineLevel="0" collapsed="false">
      <c r="A408" s="34" t="s">
        <v>602</v>
      </c>
      <c r="B408" s="68" t="s">
        <v>230</v>
      </c>
      <c r="C408" s="58" t="s">
        <v>35</v>
      </c>
      <c r="D408" s="70" t="n">
        <v>781.94</v>
      </c>
      <c r="E408" s="38" t="n">
        <v>41.8699900248101</v>
      </c>
      <c r="F408" s="38"/>
      <c r="G408" s="38"/>
      <c r="H408" s="38" t="n">
        <f aca="false">D408+F408-G408</f>
        <v>781.94</v>
      </c>
      <c r="I408" s="59" t="n">
        <v>0</v>
      </c>
      <c r="J408" s="60" t="n">
        <f aca="false">I408*E408</f>
        <v>0</v>
      </c>
      <c r="K408" s="61" t="n">
        <f aca="false">I408/H408</f>
        <v>0</v>
      </c>
      <c r="L408" s="62"/>
      <c r="M408" s="63" t="n">
        <f aca="false">TRUNC((L408*E408),3)</f>
        <v>0</v>
      </c>
      <c r="N408" s="61" t="n">
        <f aca="false">L408/H408</f>
        <v>0</v>
      </c>
      <c r="O408" s="64" t="n">
        <f aca="false">I408+L408</f>
        <v>0</v>
      </c>
      <c r="P408" s="65" t="n">
        <f aca="false">TRUNC((J408+M408),3)</f>
        <v>0</v>
      </c>
      <c r="Q408" s="66" t="n">
        <f aca="false">K408+N408</f>
        <v>0</v>
      </c>
      <c r="R408" s="42"/>
      <c r="S408" s="1"/>
      <c r="T408" s="1"/>
      <c r="U408" s="1"/>
    </row>
    <row r="409" s="43" customFormat="true" ht="23.85" hidden="false" customHeight="false" outlineLevel="0" collapsed="false">
      <c r="A409" s="34" t="s">
        <v>603</v>
      </c>
      <c r="B409" s="68" t="s">
        <v>232</v>
      </c>
      <c r="C409" s="58" t="s">
        <v>35</v>
      </c>
      <c r="D409" s="70" t="n">
        <v>781.94</v>
      </c>
      <c r="E409" s="38" t="n">
        <v>29.0199887459396</v>
      </c>
      <c r="F409" s="38"/>
      <c r="G409" s="38"/>
      <c r="H409" s="38" t="n">
        <f aca="false">D409+F409-G409</f>
        <v>781.94</v>
      </c>
      <c r="I409" s="59" t="n">
        <v>0</v>
      </c>
      <c r="J409" s="60" t="n">
        <f aca="false">I409*E409</f>
        <v>0</v>
      </c>
      <c r="K409" s="61" t="n">
        <f aca="false">I409/H409</f>
        <v>0</v>
      </c>
      <c r="L409" s="62"/>
      <c r="M409" s="63" t="n">
        <f aca="false">TRUNC((L409*E409),3)</f>
        <v>0</v>
      </c>
      <c r="N409" s="61" t="n">
        <f aca="false">L409/H409</f>
        <v>0</v>
      </c>
      <c r="O409" s="64" t="n">
        <f aca="false">I409+L409</f>
        <v>0</v>
      </c>
      <c r="P409" s="65" t="n">
        <f aca="false">TRUNC((J409+M409),3)</f>
        <v>0</v>
      </c>
      <c r="Q409" s="66" t="n">
        <f aca="false">K409+N409</f>
        <v>0</v>
      </c>
      <c r="R409" s="42"/>
      <c r="S409" s="1"/>
      <c r="T409" s="1"/>
      <c r="U409" s="1"/>
    </row>
    <row r="410" s="43" customFormat="true" ht="23.85" hidden="false" customHeight="false" outlineLevel="0" collapsed="false">
      <c r="A410" s="34" t="s">
        <v>604</v>
      </c>
      <c r="B410" s="68" t="s">
        <v>234</v>
      </c>
      <c r="C410" s="58" t="s">
        <v>35</v>
      </c>
      <c r="D410" s="70" t="n">
        <v>781.94</v>
      </c>
      <c r="E410" s="38" t="n">
        <v>17.2599943729698</v>
      </c>
      <c r="F410" s="38"/>
      <c r="G410" s="38"/>
      <c r="H410" s="38" t="n">
        <f aca="false">D410+F410-G410</f>
        <v>781.94</v>
      </c>
      <c r="I410" s="59" t="n">
        <v>0</v>
      </c>
      <c r="J410" s="60" t="n">
        <f aca="false">I410*E410</f>
        <v>0</v>
      </c>
      <c r="K410" s="61" t="n">
        <f aca="false">I410/H410</f>
        <v>0</v>
      </c>
      <c r="L410" s="62"/>
      <c r="M410" s="63" t="n">
        <f aca="false">TRUNC((L410*E410),3)</f>
        <v>0</v>
      </c>
      <c r="N410" s="61" t="n">
        <f aca="false">L410/H410</f>
        <v>0</v>
      </c>
      <c r="O410" s="64" t="n">
        <f aca="false">I410+L410</f>
        <v>0</v>
      </c>
      <c r="P410" s="65" t="n">
        <f aca="false">TRUNC((J410+M410),3)</f>
        <v>0</v>
      </c>
      <c r="Q410" s="66" t="n">
        <f aca="false">K410+N410</f>
        <v>0</v>
      </c>
      <c r="R410" s="42"/>
      <c r="S410" s="1"/>
      <c r="T410" s="1"/>
      <c r="U410" s="1"/>
    </row>
    <row r="411" s="43" customFormat="true" ht="13.8" hidden="false" customHeight="false" outlineLevel="0" collapsed="false">
      <c r="A411" s="34" t="s">
        <v>605</v>
      </c>
      <c r="B411" s="68" t="n">
        <f aca="false">'[1]COMP C-01'!A5</f>
        <v>0</v>
      </c>
      <c r="C411" s="58" t="s">
        <v>35</v>
      </c>
      <c r="D411" s="70" t="n">
        <v>781.94</v>
      </c>
      <c r="E411" s="38" t="n">
        <v>274.449996163388</v>
      </c>
      <c r="F411" s="38"/>
      <c r="G411" s="38"/>
      <c r="H411" s="38" t="n">
        <f aca="false">D411+F411-G411</f>
        <v>781.94</v>
      </c>
      <c r="I411" s="59" t="n">
        <v>0</v>
      </c>
      <c r="J411" s="60" t="n">
        <f aca="false">I411*E411</f>
        <v>0</v>
      </c>
      <c r="K411" s="61" t="n">
        <f aca="false">I411/H411</f>
        <v>0</v>
      </c>
      <c r="L411" s="62"/>
      <c r="M411" s="63" t="n">
        <f aca="false">TRUNC((L411*E411),3)</f>
        <v>0</v>
      </c>
      <c r="N411" s="61" t="n">
        <f aca="false">L411/H411</f>
        <v>0</v>
      </c>
      <c r="O411" s="64" t="n">
        <f aca="false">I411+L411</f>
        <v>0</v>
      </c>
      <c r="P411" s="65" t="n">
        <f aca="false">TRUNC((J411+M411),3)</f>
        <v>0</v>
      </c>
      <c r="Q411" s="66" t="n">
        <f aca="false">K411+N411</f>
        <v>0</v>
      </c>
      <c r="R411" s="42"/>
      <c r="S411" s="1"/>
      <c r="T411" s="1"/>
      <c r="U411" s="1"/>
    </row>
    <row r="412" s="43" customFormat="true" ht="46.25" hidden="false" customHeight="false" outlineLevel="0" collapsed="false">
      <c r="A412" s="34" t="s">
        <v>606</v>
      </c>
      <c r="B412" s="68" t="s">
        <v>188</v>
      </c>
      <c r="C412" s="58" t="s">
        <v>56</v>
      </c>
      <c r="D412" s="70" t="n">
        <v>155.2</v>
      </c>
      <c r="E412" s="38" t="n">
        <v>158.629961340206</v>
      </c>
      <c r="F412" s="38"/>
      <c r="G412" s="38"/>
      <c r="H412" s="38" t="n">
        <f aca="false">D412+F412-G412</f>
        <v>155.2</v>
      </c>
      <c r="I412" s="59" t="n">
        <v>0</v>
      </c>
      <c r="J412" s="60" t="n">
        <f aca="false">I412*E412</f>
        <v>0</v>
      </c>
      <c r="K412" s="61" t="n">
        <f aca="false">I412/H412</f>
        <v>0</v>
      </c>
      <c r="L412" s="62"/>
      <c r="M412" s="63" t="n">
        <f aca="false">TRUNC((L412*E412),3)</f>
        <v>0</v>
      </c>
      <c r="N412" s="61" t="n">
        <f aca="false">L412/H412</f>
        <v>0</v>
      </c>
      <c r="O412" s="64" t="n">
        <f aca="false">I412+L412</f>
        <v>0</v>
      </c>
      <c r="P412" s="65" t="n">
        <f aca="false">TRUNC((J412+M412),3)</f>
        <v>0</v>
      </c>
      <c r="Q412" s="66" t="n">
        <f aca="false">K412+N412</f>
        <v>0</v>
      </c>
      <c r="R412" s="42"/>
      <c r="S412" s="1"/>
      <c r="T412" s="1"/>
      <c r="U412" s="1"/>
    </row>
    <row r="413" s="43" customFormat="true" ht="13.8" hidden="false" customHeight="false" outlineLevel="0" collapsed="false">
      <c r="A413" s="49" t="s">
        <v>607</v>
      </c>
      <c r="B413" s="50" t="s">
        <v>246</v>
      </c>
      <c r="C413" s="51"/>
      <c r="D413" s="52"/>
      <c r="E413" s="51"/>
      <c r="F413" s="51"/>
      <c r="G413" s="51"/>
      <c r="H413" s="51"/>
      <c r="I413" s="53"/>
      <c r="J413" s="51"/>
      <c r="K413" s="54"/>
      <c r="L413" s="51"/>
      <c r="M413" s="55" t="n">
        <f aca="false">SUM(M414)</f>
        <v>0</v>
      </c>
      <c r="N413" s="54"/>
      <c r="O413" s="53"/>
      <c r="P413" s="55" t="n">
        <f aca="false">SUM(P414)</f>
        <v>0</v>
      </c>
      <c r="Q413" s="54"/>
      <c r="R413" s="42"/>
      <c r="S413" s="1"/>
      <c r="T413" s="1"/>
      <c r="U413" s="1"/>
    </row>
    <row r="414" s="43" customFormat="true" ht="46.25" hidden="false" customHeight="false" outlineLevel="0" collapsed="false">
      <c r="A414" s="34" t="s">
        <v>608</v>
      </c>
      <c r="B414" s="74" t="s">
        <v>609</v>
      </c>
      <c r="C414" s="58" t="s">
        <v>59</v>
      </c>
      <c r="D414" s="58" t="n">
        <v>1</v>
      </c>
      <c r="E414" s="38" t="n">
        <v>564.07</v>
      </c>
      <c r="F414" s="38"/>
      <c r="G414" s="38"/>
      <c r="H414" s="38" t="n">
        <f aca="false">D414+F414-G414</f>
        <v>1</v>
      </c>
      <c r="I414" s="59" t="n">
        <v>0</v>
      </c>
      <c r="J414" s="60" t="n">
        <f aca="false">I414*E414</f>
        <v>0</v>
      </c>
      <c r="K414" s="61" t="n">
        <f aca="false">I414/H414</f>
        <v>0</v>
      </c>
      <c r="L414" s="62"/>
      <c r="M414" s="63" t="n">
        <f aca="false">TRUNC((L414*E414),3)</f>
        <v>0</v>
      </c>
      <c r="N414" s="61" t="n">
        <f aca="false">L414/H414</f>
        <v>0</v>
      </c>
      <c r="O414" s="64" t="n">
        <f aca="false">I414+L414</f>
        <v>0</v>
      </c>
      <c r="P414" s="65" t="n">
        <f aca="false">TRUNC((J414+M414),3)</f>
        <v>0</v>
      </c>
      <c r="Q414" s="66" t="n">
        <f aca="false">K414+N414</f>
        <v>0</v>
      </c>
      <c r="R414" s="42"/>
      <c r="S414" s="1"/>
      <c r="T414" s="1"/>
      <c r="U414" s="1"/>
    </row>
    <row r="415" s="43" customFormat="true" ht="13.8" hidden="false" customHeight="false" outlineLevel="0" collapsed="false">
      <c r="A415" s="49" t="s">
        <v>610</v>
      </c>
      <c r="B415" s="50" t="s">
        <v>276</v>
      </c>
      <c r="C415" s="51"/>
      <c r="D415" s="52"/>
      <c r="E415" s="51"/>
      <c r="F415" s="51"/>
      <c r="G415" s="51"/>
      <c r="H415" s="51"/>
      <c r="I415" s="53"/>
      <c r="J415" s="51"/>
      <c r="K415" s="54"/>
      <c r="L415" s="51"/>
      <c r="M415" s="55" t="n">
        <f aca="false">SUM(M416:M418)</f>
        <v>0</v>
      </c>
      <c r="N415" s="54"/>
      <c r="O415" s="53"/>
      <c r="P415" s="55" t="n">
        <f aca="false">SUM(P416:P418)</f>
        <v>0</v>
      </c>
      <c r="Q415" s="54"/>
      <c r="R415" s="42"/>
      <c r="S415" s="1"/>
      <c r="T415" s="1"/>
      <c r="U415" s="1"/>
    </row>
    <row r="416" s="43" customFormat="true" ht="23.85" hidden="false" customHeight="false" outlineLevel="0" collapsed="false">
      <c r="A416" s="34" t="s">
        <v>611</v>
      </c>
      <c r="B416" s="72" t="s">
        <v>407</v>
      </c>
      <c r="C416" s="58" t="s">
        <v>59</v>
      </c>
      <c r="D416" s="58" t="n">
        <v>1</v>
      </c>
      <c r="E416" s="38" t="n">
        <v>106.04</v>
      </c>
      <c r="F416" s="38"/>
      <c r="G416" s="38"/>
      <c r="H416" s="38" t="n">
        <f aca="false">D416+F416-G416</f>
        <v>1</v>
      </c>
      <c r="I416" s="59" t="n">
        <v>0</v>
      </c>
      <c r="J416" s="60" t="n">
        <f aca="false">I416*E416</f>
        <v>0</v>
      </c>
      <c r="K416" s="61" t="n">
        <f aca="false">I416/H416</f>
        <v>0</v>
      </c>
      <c r="L416" s="62"/>
      <c r="M416" s="63" t="n">
        <f aca="false">TRUNC((L416*E416),3)</f>
        <v>0</v>
      </c>
      <c r="N416" s="61" t="n">
        <f aca="false">L416/H416</f>
        <v>0</v>
      </c>
      <c r="O416" s="64" t="n">
        <f aca="false">I416+L416</f>
        <v>0</v>
      </c>
      <c r="P416" s="65" t="n">
        <f aca="false">TRUNC((J416+M416),3)</f>
        <v>0</v>
      </c>
      <c r="Q416" s="66" t="n">
        <f aca="false">K416+N416</f>
        <v>0</v>
      </c>
      <c r="R416" s="42"/>
      <c r="S416" s="1"/>
      <c r="T416" s="1"/>
      <c r="U416" s="1"/>
    </row>
    <row r="417" s="43" customFormat="true" ht="23.85" hidden="false" customHeight="false" outlineLevel="0" collapsed="false">
      <c r="A417" s="34" t="s">
        <v>612</v>
      </c>
      <c r="B417" s="72" t="s">
        <v>286</v>
      </c>
      <c r="C417" s="58" t="s">
        <v>59</v>
      </c>
      <c r="D417" s="58" t="n">
        <v>1</v>
      </c>
      <c r="E417" s="38" t="n">
        <v>186.03</v>
      </c>
      <c r="F417" s="38"/>
      <c r="G417" s="38"/>
      <c r="H417" s="38" t="n">
        <f aca="false">D417+F417-G417</f>
        <v>1</v>
      </c>
      <c r="I417" s="59" t="n">
        <v>0</v>
      </c>
      <c r="J417" s="60" t="n">
        <f aca="false">I417*E417</f>
        <v>0</v>
      </c>
      <c r="K417" s="61" t="n">
        <f aca="false">I417/H417</f>
        <v>0</v>
      </c>
      <c r="L417" s="62"/>
      <c r="M417" s="63" t="n">
        <f aca="false">TRUNC((L417*E417),3)</f>
        <v>0</v>
      </c>
      <c r="N417" s="61" t="n">
        <f aca="false">L417/H417</f>
        <v>0</v>
      </c>
      <c r="O417" s="64" t="n">
        <f aca="false">I417+L417</f>
        <v>0</v>
      </c>
      <c r="P417" s="65" t="n">
        <f aca="false">TRUNC((J417+M417),3)</f>
        <v>0</v>
      </c>
      <c r="Q417" s="66" t="n">
        <f aca="false">K417+N417</f>
        <v>0</v>
      </c>
      <c r="R417" s="42"/>
      <c r="S417" s="1"/>
      <c r="T417" s="1"/>
      <c r="U417" s="1"/>
    </row>
    <row r="418" s="43" customFormat="true" ht="23.85" hidden="false" customHeight="false" outlineLevel="0" collapsed="false">
      <c r="A418" s="34" t="s">
        <v>613</v>
      </c>
      <c r="B418" s="72" t="s">
        <v>288</v>
      </c>
      <c r="C418" s="58" t="s">
        <v>59</v>
      </c>
      <c r="D418" s="58" t="n">
        <v>1</v>
      </c>
      <c r="E418" s="38" t="n">
        <v>26.75</v>
      </c>
      <c r="F418" s="38"/>
      <c r="G418" s="38"/>
      <c r="H418" s="38" t="n">
        <f aca="false">D418+F418-G418</f>
        <v>1</v>
      </c>
      <c r="I418" s="59" t="n">
        <v>0</v>
      </c>
      <c r="J418" s="60" t="n">
        <f aca="false">I418*E418</f>
        <v>0</v>
      </c>
      <c r="K418" s="61" t="n">
        <f aca="false">I418/H418</f>
        <v>0</v>
      </c>
      <c r="L418" s="62"/>
      <c r="M418" s="63" t="n">
        <f aca="false">TRUNC((L418*E418),3)</f>
        <v>0</v>
      </c>
      <c r="N418" s="61" t="n">
        <f aca="false">L418/H418</f>
        <v>0</v>
      </c>
      <c r="O418" s="64" t="n">
        <f aca="false">I418+L418</f>
        <v>0</v>
      </c>
      <c r="P418" s="65" t="n">
        <f aca="false">TRUNC((J418+M418),3)</f>
        <v>0</v>
      </c>
      <c r="Q418" s="66" t="n">
        <f aca="false">K418+N418</f>
        <v>0</v>
      </c>
      <c r="R418" s="42"/>
      <c r="S418" s="1"/>
      <c r="T418" s="1"/>
      <c r="U418" s="1"/>
    </row>
    <row r="419" s="43" customFormat="true" ht="13.8" hidden="false" customHeight="false" outlineLevel="0" collapsed="false">
      <c r="A419" s="49" t="s">
        <v>614</v>
      </c>
      <c r="B419" s="50" t="s">
        <v>309</v>
      </c>
      <c r="C419" s="51"/>
      <c r="D419" s="52"/>
      <c r="E419" s="51"/>
      <c r="F419" s="51"/>
      <c r="G419" s="51"/>
      <c r="H419" s="51"/>
      <c r="I419" s="53"/>
      <c r="J419" s="51"/>
      <c r="K419" s="54"/>
      <c r="L419" s="51"/>
      <c r="M419" s="55" t="n">
        <f aca="false">SUM(M420)</f>
        <v>0</v>
      </c>
      <c r="N419" s="54"/>
      <c r="O419" s="53"/>
      <c r="P419" s="55" t="n">
        <f aca="false">SUM(P420)</f>
        <v>0</v>
      </c>
      <c r="Q419" s="54"/>
      <c r="R419" s="42"/>
      <c r="S419" s="1"/>
      <c r="T419" s="1"/>
      <c r="U419" s="1"/>
    </row>
    <row r="420" s="43" customFormat="true" ht="13.8" hidden="false" customHeight="false" outlineLevel="0" collapsed="false">
      <c r="A420" s="34" t="s">
        <v>615</v>
      </c>
      <c r="B420" s="74" t="s">
        <v>616</v>
      </c>
      <c r="C420" s="58" t="s">
        <v>35</v>
      </c>
      <c r="D420" s="58" t="n">
        <v>166.39</v>
      </c>
      <c r="E420" s="38" t="n">
        <v>788.919947112206</v>
      </c>
      <c r="F420" s="38"/>
      <c r="G420" s="38"/>
      <c r="H420" s="38" t="n">
        <f aca="false">D420+F420-G420</f>
        <v>166.39</v>
      </c>
      <c r="I420" s="59" t="n">
        <v>0</v>
      </c>
      <c r="J420" s="60" t="n">
        <f aca="false">I420*E420</f>
        <v>0</v>
      </c>
      <c r="K420" s="61" t="n">
        <f aca="false">I420/H420</f>
        <v>0</v>
      </c>
      <c r="L420" s="62"/>
      <c r="M420" s="63" t="n">
        <f aca="false">TRUNC((L420*E420),3)</f>
        <v>0</v>
      </c>
      <c r="N420" s="61" t="n">
        <f aca="false">L420/H420</f>
        <v>0</v>
      </c>
      <c r="O420" s="64" t="n">
        <f aca="false">I420+L420</f>
        <v>0</v>
      </c>
      <c r="P420" s="65" t="n">
        <f aca="false">TRUNC((J420+M420),3)</f>
        <v>0</v>
      </c>
      <c r="Q420" s="66" t="n">
        <f aca="false">K420+N420</f>
        <v>0</v>
      </c>
      <c r="R420" s="42"/>
      <c r="S420" s="1"/>
      <c r="T420" s="1"/>
      <c r="U420" s="1"/>
    </row>
    <row r="421" s="43" customFormat="true" ht="13.8" hidden="false" customHeight="false" outlineLevel="0" collapsed="false">
      <c r="A421" s="49" t="n">
        <v>13</v>
      </c>
      <c r="B421" s="50" t="s">
        <v>617</v>
      </c>
      <c r="C421" s="51"/>
      <c r="D421" s="52"/>
      <c r="E421" s="51"/>
      <c r="F421" s="51"/>
      <c r="G421" s="51"/>
      <c r="H421" s="51"/>
      <c r="I421" s="53"/>
      <c r="J421" s="51"/>
      <c r="K421" s="54"/>
      <c r="L421" s="51"/>
      <c r="M421" s="55" t="n">
        <f aca="false">M422+M424</f>
        <v>0</v>
      </c>
      <c r="N421" s="54"/>
      <c r="O421" s="53"/>
      <c r="P421" s="51" t="n">
        <f aca="false">P422+P424</f>
        <v>0</v>
      </c>
      <c r="Q421" s="54"/>
      <c r="R421" s="42"/>
      <c r="S421" s="1"/>
      <c r="T421" s="1"/>
      <c r="U421" s="1"/>
    </row>
    <row r="422" s="43" customFormat="true" ht="13.8" hidden="false" customHeight="false" outlineLevel="0" collapsed="false">
      <c r="A422" s="49" t="s">
        <v>618</v>
      </c>
      <c r="B422" s="50" t="s">
        <v>619</v>
      </c>
      <c r="C422" s="51"/>
      <c r="D422" s="52"/>
      <c r="E422" s="51"/>
      <c r="F422" s="51"/>
      <c r="G422" s="51"/>
      <c r="H422" s="51"/>
      <c r="I422" s="53"/>
      <c r="J422" s="51"/>
      <c r="K422" s="54"/>
      <c r="L422" s="51"/>
      <c r="M422" s="55" t="n">
        <f aca="false">SUM(M423)</f>
        <v>0</v>
      </c>
      <c r="N422" s="54"/>
      <c r="O422" s="53"/>
      <c r="P422" s="55" t="n">
        <f aca="false">SUM(P423)</f>
        <v>0</v>
      </c>
      <c r="Q422" s="54"/>
      <c r="R422" s="42"/>
      <c r="S422" s="1"/>
      <c r="T422" s="1"/>
      <c r="U422" s="1"/>
    </row>
    <row r="423" s="43" customFormat="true" ht="23.85" hidden="false" customHeight="false" outlineLevel="0" collapsed="false">
      <c r="A423" s="34" t="s">
        <v>620</v>
      </c>
      <c r="B423" s="74" t="s">
        <v>621</v>
      </c>
      <c r="C423" s="57" t="s">
        <v>35</v>
      </c>
      <c r="D423" s="58" t="n">
        <v>961.22</v>
      </c>
      <c r="E423" s="38" t="n">
        <v>38.1199933417948</v>
      </c>
      <c r="F423" s="38"/>
      <c r="G423" s="38"/>
      <c r="H423" s="38" t="n">
        <f aca="false">D423+F423-G423</f>
        <v>961.22</v>
      </c>
      <c r="I423" s="59" t="n">
        <v>0</v>
      </c>
      <c r="J423" s="60" t="n">
        <f aca="false">I423*E423</f>
        <v>0</v>
      </c>
      <c r="K423" s="61" t="n">
        <f aca="false">I423/H423</f>
        <v>0</v>
      </c>
      <c r="L423" s="62"/>
      <c r="M423" s="63" t="n">
        <f aca="false">TRUNC((L423*E423),3)</f>
        <v>0</v>
      </c>
      <c r="N423" s="61" t="n">
        <f aca="false">L423/H423</f>
        <v>0</v>
      </c>
      <c r="O423" s="64" t="n">
        <f aca="false">I423+L423</f>
        <v>0</v>
      </c>
      <c r="P423" s="65" t="n">
        <f aca="false">TRUNC((J423+M423),3)</f>
        <v>0</v>
      </c>
      <c r="Q423" s="66" t="n">
        <f aca="false">K423+N423</f>
        <v>0</v>
      </c>
      <c r="R423" s="42"/>
      <c r="S423" s="1"/>
      <c r="T423" s="1"/>
      <c r="U423" s="1"/>
    </row>
    <row r="424" s="43" customFormat="true" ht="13.8" hidden="false" customHeight="false" outlineLevel="0" collapsed="false">
      <c r="A424" s="49" t="s">
        <v>622</v>
      </c>
      <c r="B424" s="50" t="s">
        <v>623</v>
      </c>
      <c r="C424" s="51"/>
      <c r="D424" s="52"/>
      <c r="E424" s="51"/>
      <c r="F424" s="51"/>
      <c r="G424" s="51"/>
      <c r="H424" s="51"/>
      <c r="I424" s="53"/>
      <c r="J424" s="51"/>
      <c r="K424" s="54"/>
      <c r="L424" s="51"/>
      <c r="M424" s="55" t="n">
        <f aca="false">SUM(M425:M429)</f>
        <v>0</v>
      </c>
      <c r="N424" s="54"/>
      <c r="O424" s="53"/>
      <c r="P424" s="55" t="n">
        <f aca="false">SUM(P425:P429)</f>
        <v>0</v>
      </c>
      <c r="Q424" s="54"/>
      <c r="R424" s="42"/>
      <c r="S424" s="1"/>
      <c r="T424" s="1"/>
      <c r="U424" s="1"/>
    </row>
    <row r="425" s="43" customFormat="true" ht="23.85" hidden="false" customHeight="false" outlineLevel="0" collapsed="false">
      <c r="A425" s="34" t="s">
        <v>624</v>
      </c>
      <c r="B425" s="74" t="s">
        <v>303</v>
      </c>
      <c r="C425" s="58" t="s">
        <v>59</v>
      </c>
      <c r="D425" s="58" t="n">
        <v>1</v>
      </c>
      <c r="E425" s="38" t="n">
        <v>72.11</v>
      </c>
      <c r="F425" s="38"/>
      <c r="G425" s="38"/>
      <c r="H425" s="38" t="n">
        <f aca="false">D425+F425-G425</f>
        <v>1</v>
      </c>
      <c r="I425" s="59" t="n">
        <v>0</v>
      </c>
      <c r="J425" s="60" t="n">
        <f aca="false">I425*E425</f>
        <v>0</v>
      </c>
      <c r="K425" s="61" t="n">
        <f aca="false">I425/H425</f>
        <v>0</v>
      </c>
      <c r="L425" s="62"/>
      <c r="M425" s="63" t="n">
        <f aca="false">TRUNC((L425*E425),3)</f>
        <v>0</v>
      </c>
      <c r="N425" s="61" t="n">
        <f aca="false">L425/H425</f>
        <v>0</v>
      </c>
      <c r="O425" s="64" t="n">
        <f aca="false">I425+L425</f>
        <v>0</v>
      </c>
      <c r="P425" s="65" t="n">
        <f aca="false">TRUNC((J425+M425),3)</f>
        <v>0</v>
      </c>
      <c r="Q425" s="66" t="n">
        <f aca="false">K425+N425</f>
        <v>0</v>
      </c>
      <c r="R425" s="42"/>
      <c r="S425" s="1"/>
      <c r="T425" s="1"/>
      <c r="U425" s="1"/>
    </row>
    <row r="426" s="43" customFormat="true" ht="23.85" hidden="false" customHeight="false" outlineLevel="0" collapsed="false">
      <c r="A426" s="34" t="s">
        <v>625</v>
      </c>
      <c r="B426" s="74" t="s">
        <v>626</v>
      </c>
      <c r="C426" s="58" t="s">
        <v>59</v>
      </c>
      <c r="D426" s="58" t="n">
        <v>1</v>
      </c>
      <c r="E426" s="38" t="n">
        <v>316.34</v>
      </c>
      <c r="F426" s="38"/>
      <c r="G426" s="38"/>
      <c r="H426" s="38" t="n">
        <f aca="false">D426+F426-G426</f>
        <v>1</v>
      </c>
      <c r="I426" s="59" t="n">
        <v>0</v>
      </c>
      <c r="J426" s="60" t="n">
        <f aca="false">I426*E426</f>
        <v>0</v>
      </c>
      <c r="K426" s="61" t="n">
        <f aca="false">I426/H426</f>
        <v>0</v>
      </c>
      <c r="L426" s="62"/>
      <c r="M426" s="63" t="n">
        <f aca="false">TRUNC((L426*E426),3)</f>
        <v>0</v>
      </c>
      <c r="N426" s="61" t="n">
        <f aca="false">L426/H426</f>
        <v>0</v>
      </c>
      <c r="O426" s="64" t="n">
        <f aca="false">I426+L426</f>
        <v>0</v>
      </c>
      <c r="P426" s="65" t="n">
        <f aca="false">TRUNC((J426+M426),3)</f>
        <v>0</v>
      </c>
      <c r="Q426" s="66" t="n">
        <f aca="false">K426+N426</f>
        <v>0</v>
      </c>
      <c r="R426" s="42"/>
      <c r="S426" s="1"/>
      <c r="T426" s="1"/>
      <c r="U426" s="1"/>
    </row>
    <row r="427" s="43" customFormat="true" ht="35.05" hidden="false" customHeight="false" outlineLevel="0" collapsed="false">
      <c r="A427" s="34" t="s">
        <v>627</v>
      </c>
      <c r="B427" s="74" t="s">
        <v>628</v>
      </c>
      <c r="C427" s="58" t="s">
        <v>59</v>
      </c>
      <c r="D427" s="58" t="n">
        <v>7</v>
      </c>
      <c r="E427" s="38" t="n">
        <v>414.13</v>
      </c>
      <c r="F427" s="38"/>
      <c r="G427" s="38"/>
      <c r="H427" s="38" t="n">
        <f aca="false">D427+F427-G427</f>
        <v>7</v>
      </c>
      <c r="I427" s="59" t="n">
        <v>0</v>
      </c>
      <c r="J427" s="60" t="n">
        <f aca="false">I427*E427</f>
        <v>0</v>
      </c>
      <c r="K427" s="61" t="n">
        <f aca="false">I427/H427</f>
        <v>0</v>
      </c>
      <c r="L427" s="62"/>
      <c r="M427" s="63" t="n">
        <f aca="false">TRUNC((L427*E427),3)</f>
        <v>0</v>
      </c>
      <c r="N427" s="61" t="n">
        <f aca="false">L427/H427</f>
        <v>0</v>
      </c>
      <c r="O427" s="64" t="n">
        <f aca="false">I427+L427</f>
        <v>0</v>
      </c>
      <c r="P427" s="65" t="n">
        <f aca="false">TRUNC((J427+M427),3)</f>
        <v>0</v>
      </c>
      <c r="Q427" s="66" t="n">
        <f aca="false">K427+N427</f>
        <v>0</v>
      </c>
      <c r="R427" s="42"/>
      <c r="S427" s="1"/>
      <c r="T427" s="1"/>
      <c r="U427" s="1"/>
    </row>
    <row r="428" s="43" customFormat="true" ht="35.05" hidden="false" customHeight="false" outlineLevel="0" collapsed="false">
      <c r="A428" s="34" t="s">
        <v>629</v>
      </c>
      <c r="B428" s="74" t="s">
        <v>630</v>
      </c>
      <c r="C428" s="58" t="s">
        <v>59</v>
      </c>
      <c r="D428" s="58" t="n">
        <v>7</v>
      </c>
      <c r="E428" s="38" t="n">
        <v>5654.33</v>
      </c>
      <c r="F428" s="38"/>
      <c r="G428" s="38"/>
      <c r="H428" s="38" t="n">
        <f aca="false">D428+F428-G428</f>
        <v>7</v>
      </c>
      <c r="I428" s="59" t="n">
        <v>0</v>
      </c>
      <c r="J428" s="60" t="n">
        <f aca="false">I428*E428</f>
        <v>0</v>
      </c>
      <c r="K428" s="61" t="n">
        <f aca="false">I428/H428</f>
        <v>0</v>
      </c>
      <c r="L428" s="62"/>
      <c r="M428" s="63" t="n">
        <f aca="false">TRUNC((L428*E428),3)</f>
        <v>0</v>
      </c>
      <c r="N428" s="61" t="n">
        <f aca="false">L428/H428</f>
        <v>0</v>
      </c>
      <c r="O428" s="64" t="n">
        <f aca="false">I428+L428</f>
        <v>0</v>
      </c>
      <c r="P428" s="65" t="n">
        <f aca="false">TRUNC((J428+M428),3)</f>
        <v>0</v>
      </c>
      <c r="Q428" s="66" t="n">
        <f aca="false">K428+N428</f>
        <v>0</v>
      </c>
      <c r="R428" s="42"/>
      <c r="S428" s="1"/>
      <c r="T428" s="1"/>
      <c r="U428" s="1"/>
    </row>
    <row r="429" s="43" customFormat="true" ht="23.85" hidden="false" customHeight="false" outlineLevel="0" collapsed="false">
      <c r="A429" s="34" t="s">
        <v>631</v>
      </c>
      <c r="B429" s="74" t="s">
        <v>632</v>
      </c>
      <c r="C429" s="58" t="s">
        <v>56</v>
      </c>
      <c r="D429" s="58" t="n">
        <v>450</v>
      </c>
      <c r="E429" s="38" t="n">
        <v>16.69</v>
      </c>
      <c r="F429" s="38"/>
      <c r="G429" s="38"/>
      <c r="H429" s="38" t="n">
        <f aca="false">D429+F429-G429</f>
        <v>450</v>
      </c>
      <c r="I429" s="59" t="n">
        <v>0</v>
      </c>
      <c r="J429" s="60" t="n">
        <f aca="false">I429*E429</f>
        <v>0</v>
      </c>
      <c r="K429" s="61" t="n">
        <f aca="false">I429/H429</f>
        <v>0</v>
      </c>
      <c r="L429" s="62"/>
      <c r="M429" s="63" t="n">
        <f aca="false">TRUNC((L429*E429),3)</f>
        <v>0</v>
      </c>
      <c r="N429" s="61" t="n">
        <f aca="false">L429/H429</f>
        <v>0</v>
      </c>
      <c r="O429" s="64" t="n">
        <f aca="false">I429+L429</f>
        <v>0</v>
      </c>
      <c r="P429" s="65" t="n">
        <f aca="false">TRUNC((J429+M429),3)</f>
        <v>0</v>
      </c>
      <c r="Q429" s="66" t="n">
        <f aca="false">K429+N429</f>
        <v>0</v>
      </c>
      <c r="R429" s="42"/>
      <c r="S429" s="1"/>
      <c r="T429" s="1"/>
      <c r="U429" s="1"/>
    </row>
    <row r="430" s="43" customFormat="true" ht="13.8" hidden="false" customHeight="false" outlineLevel="0" collapsed="false">
      <c r="A430" s="49" t="n">
        <v>14</v>
      </c>
      <c r="B430" s="50" t="s">
        <v>633</v>
      </c>
      <c r="C430" s="51"/>
      <c r="D430" s="52"/>
      <c r="E430" s="51"/>
      <c r="F430" s="51"/>
      <c r="G430" s="51"/>
      <c r="H430" s="51"/>
      <c r="I430" s="53"/>
      <c r="J430" s="51"/>
      <c r="K430" s="54"/>
      <c r="L430" s="51"/>
      <c r="M430" s="55" t="n">
        <f aca="false">SUM(M431:M433)</f>
        <v>0</v>
      </c>
      <c r="N430" s="54"/>
      <c r="O430" s="53"/>
      <c r="P430" s="55" t="n">
        <f aca="false">SUM(P431:P433)</f>
        <v>0</v>
      </c>
      <c r="Q430" s="54"/>
      <c r="R430" s="42"/>
      <c r="S430" s="1"/>
      <c r="T430" s="1"/>
      <c r="U430" s="1"/>
    </row>
    <row r="431" s="43" customFormat="true" ht="13.8" hidden="false" customHeight="false" outlineLevel="0" collapsed="false">
      <c r="A431" s="34" t="s">
        <v>634</v>
      </c>
      <c r="B431" s="74" t="s">
        <v>635</v>
      </c>
      <c r="C431" s="57" t="s">
        <v>35</v>
      </c>
      <c r="D431" s="58" t="n">
        <v>1941.1</v>
      </c>
      <c r="E431" s="38" t="n">
        <v>14.4199989696564</v>
      </c>
      <c r="F431" s="38"/>
      <c r="G431" s="38"/>
      <c r="H431" s="38" t="n">
        <f aca="false">D431+F431-G431</f>
        <v>1941.1</v>
      </c>
      <c r="I431" s="59" t="n">
        <v>0</v>
      </c>
      <c r="J431" s="60" t="n">
        <f aca="false">I431*E431</f>
        <v>0</v>
      </c>
      <c r="K431" s="61" t="n">
        <f aca="false">I431/H431</f>
        <v>0</v>
      </c>
      <c r="L431" s="62"/>
      <c r="M431" s="63" t="n">
        <f aca="false">TRUNC((L431*E431),3)</f>
        <v>0</v>
      </c>
      <c r="N431" s="61" t="n">
        <f aca="false">L431/H431</f>
        <v>0</v>
      </c>
      <c r="O431" s="64" t="n">
        <f aca="false">I431+L431</f>
        <v>0</v>
      </c>
      <c r="P431" s="65" t="n">
        <f aca="false">TRUNC((J431+M431),3)</f>
        <v>0</v>
      </c>
      <c r="Q431" s="66" t="n">
        <f aca="false">K431+N431</f>
        <v>0</v>
      </c>
      <c r="R431" s="42"/>
      <c r="S431" s="1"/>
      <c r="T431" s="1"/>
      <c r="U431" s="1"/>
    </row>
    <row r="432" s="43" customFormat="true" ht="13.8" hidden="false" customHeight="false" outlineLevel="0" collapsed="false">
      <c r="A432" s="34" t="s">
        <v>636</v>
      </c>
      <c r="B432" s="83" t="s">
        <v>637</v>
      </c>
      <c r="C432" s="57" t="s">
        <v>35</v>
      </c>
      <c r="D432" s="58" t="n">
        <v>17393.25</v>
      </c>
      <c r="E432" s="38" t="n">
        <v>1.44</v>
      </c>
      <c r="F432" s="38"/>
      <c r="G432" s="38"/>
      <c r="H432" s="38" t="n">
        <f aca="false">D432+F432-G432</f>
        <v>17393.25</v>
      </c>
      <c r="I432" s="59" t="n">
        <v>0</v>
      </c>
      <c r="J432" s="60" t="n">
        <f aca="false">I432*E432</f>
        <v>0</v>
      </c>
      <c r="K432" s="61" t="n">
        <f aca="false">I432/H432</f>
        <v>0</v>
      </c>
      <c r="L432" s="62"/>
      <c r="M432" s="63" t="n">
        <f aca="false">TRUNC((L432*E432),3)</f>
        <v>0</v>
      </c>
      <c r="N432" s="61" t="n">
        <f aca="false">L432/H432</f>
        <v>0</v>
      </c>
      <c r="O432" s="64" t="n">
        <f aca="false">I432+L432</f>
        <v>0</v>
      </c>
      <c r="P432" s="65" t="n">
        <f aca="false">TRUNC((J432+M432),3)</f>
        <v>0</v>
      </c>
      <c r="Q432" s="66" t="n">
        <f aca="false">K432+N432</f>
        <v>0</v>
      </c>
      <c r="R432" s="42"/>
      <c r="S432" s="1"/>
      <c r="T432" s="1"/>
      <c r="U432" s="1"/>
    </row>
    <row r="433" s="43" customFormat="true" ht="35.05" hidden="false" customHeight="false" outlineLevel="0" collapsed="false">
      <c r="A433" s="34" t="s">
        <v>638</v>
      </c>
      <c r="B433" s="84" t="s">
        <v>639</v>
      </c>
      <c r="C433" s="58" t="s">
        <v>59</v>
      </c>
      <c r="D433" s="58" t="n">
        <v>1</v>
      </c>
      <c r="E433" s="38" t="n">
        <v>1108.88</v>
      </c>
      <c r="F433" s="38"/>
      <c r="G433" s="38"/>
      <c r="H433" s="38" t="n">
        <f aca="false">D433+F433-G433</f>
        <v>1</v>
      </c>
      <c r="I433" s="59" t="n">
        <v>0</v>
      </c>
      <c r="J433" s="60" t="n">
        <f aca="false">I433*E433</f>
        <v>0</v>
      </c>
      <c r="K433" s="61" t="n">
        <f aca="false">I433/H433</f>
        <v>0</v>
      </c>
      <c r="L433" s="62"/>
      <c r="M433" s="63" t="n">
        <f aca="false">TRUNC((L433*E433),3)</f>
        <v>0</v>
      </c>
      <c r="N433" s="61" t="n">
        <f aca="false">L433/H433</f>
        <v>0</v>
      </c>
      <c r="O433" s="64" t="n">
        <f aca="false">I433+L433</f>
        <v>0</v>
      </c>
      <c r="P433" s="65" t="n">
        <f aca="false">TRUNC((J433+M433),3)</f>
        <v>0</v>
      </c>
      <c r="Q433" s="66" t="n">
        <f aca="false">K433+N433</f>
        <v>0</v>
      </c>
      <c r="R433" s="42"/>
      <c r="S433" s="1"/>
      <c r="T433" s="1"/>
      <c r="U433" s="1"/>
    </row>
    <row r="434" s="43" customFormat="true" ht="13.8" hidden="false" customHeight="false" outlineLevel="0" collapsed="false">
      <c r="A434" s="49" t="n">
        <v>15</v>
      </c>
      <c r="B434" s="50" t="s">
        <v>640</v>
      </c>
      <c r="C434" s="51"/>
      <c r="D434" s="52"/>
      <c r="E434" s="51"/>
      <c r="F434" s="51"/>
      <c r="G434" s="51"/>
      <c r="H434" s="51"/>
      <c r="I434" s="53"/>
      <c r="J434" s="51"/>
      <c r="K434" s="54"/>
      <c r="L434" s="51"/>
      <c r="M434" s="55" t="n">
        <f aca="false">SUM(M435)</f>
        <v>0</v>
      </c>
      <c r="N434" s="54"/>
      <c r="O434" s="53"/>
      <c r="P434" s="55" t="n">
        <f aca="false">SUM(P435)</f>
        <v>108000</v>
      </c>
      <c r="Q434" s="54"/>
      <c r="R434" s="42"/>
      <c r="S434" s="1"/>
      <c r="T434" s="1"/>
      <c r="U434" s="1"/>
    </row>
    <row r="435" s="43" customFormat="true" ht="13.8" hidden="false" customHeight="false" outlineLevel="0" collapsed="false">
      <c r="A435" s="34" t="s">
        <v>641</v>
      </c>
      <c r="B435" s="74" t="s">
        <v>642</v>
      </c>
      <c r="C435" s="57" t="s">
        <v>59</v>
      </c>
      <c r="D435" s="58" t="n">
        <v>1</v>
      </c>
      <c r="E435" s="38" t="n">
        <v>108000</v>
      </c>
      <c r="F435" s="38"/>
      <c r="G435" s="38"/>
      <c r="H435" s="38" t="n">
        <f aca="false">D435+F435-G435</f>
        <v>1</v>
      </c>
      <c r="I435" s="59" t="n">
        <v>1</v>
      </c>
      <c r="J435" s="60" t="n">
        <f aca="false">I435*E435</f>
        <v>108000</v>
      </c>
      <c r="K435" s="61" t="n">
        <f aca="false">I435/H435</f>
        <v>1</v>
      </c>
      <c r="L435" s="62"/>
      <c r="M435" s="63" t="n">
        <f aca="false">TRUNC((L435*E435),3)</f>
        <v>0</v>
      </c>
      <c r="N435" s="61" t="n">
        <f aca="false">L435/H435</f>
        <v>0</v>
      </c>
      <c r="O435" s="64" t="n">
        <f aca="false">I435+L435</f>
        <v>1</v>
      </c>
      <c r="P435" s="65" t="n">
        <f aca="false">TRUNC((J435+M435),3)</f>
        <v>108000</v>
      </c>
      <c r="Q435" s="66" t="n">
        <f aca="false">K435+N435</f>
        <v>1</v>
      </c>
      <c r="R435" s="42"/>
      <c r="S435" s="1"/>
      <c r="T435" s="1"/>
      <c r="U435" s="1"/>
    </row>
    <row r="436" s="43" customFormat="true" ht="13.8" hidden="false" customHeight="false" outlineLevel="0" collapsed="false">
      <c r="A436" s="85"/>
      <c r="B436" s="85" t="s">
        <v>643</v>
      </c>
      <c r="C436" s="86"/>
      <c r="D436" s="87"/>
      <c r="E436" s="88"/>
      <c r="F436" s="88"/>
      <c r="G436" s="88"/>
      <c r="H436" s="51"/>
      <c r="I436" s="89"/>
      <c r="J436" s="90"/>
      <c r="K436" s="91"/>
      <c r="L436" s="92"/>
      <c r="M436" s="93" t="n">
        <f aca="false">M10+M14+M20+M41+M53+M57+M74+M77+M164+M264+M301+M396+M421+M430+M434</f>
        <v>15636.136</v>
      </c>
      <c r="N436" s="94"/>
      <c r="O436" s="95"/>
      <c r="P436" s="93" t="n">
        <f aca="false">(P10+P14+P20+P41+P53+P57+P74+P77+P164+P264+P301+P396+P421+P430+P434)</f>
        <v>7249892.288</v>
      </c>
      <c r="Q436" s="96"/>
      <c r="S436" s="1"/>
      <c r="T436" s="1"/>
      <c r="U436" s="1"/>
    </row>
    <row r="437" s="43" customFormat="true" ht="13.8" hidden="false" customHeight="false" outlineLevel="0" collapsed="false">
      <c r="A437" s="97"/>
      <c r="B437" s="97" t="s">
        <v>644</v>
      </c>
      <c r="C437" s="97" t="s">
        <v>645</v>
      </c>
      <c r="D437" s="97" t="n">
        <v>32</v>
      </c>
      <c r="E437" s="97"/>
      <c r="F437" s="97"/>
      <c r="G437" s="97"/>
      <c r="H437" s="97"/>
      <c r="I437" s="97"/>
      <c r="J437" s="97"/>
      <c r="K437" s="97"/>
      <c r="L437" s="97"/>
      <c r="M437" s="97"/>
      <c r="N437" s="97"/>
      <c r="O437" s="97"/>
      <c r="P437" s="97"/>
      <c r="Q437" s="97"/>
      <c r="S437" s="1"/>
      <c r="T437" s="1"/>
      <c r="U437" s="1"/>
    </row>
    <row r="438" s="43" customFormat="true" ht="15.75" hidden="false" customHeight="true" outlineLevel="0" collapsed="false">
      <c r="A438" s="98" t="s">
        <v>646</v>
      </c>
      <c r="B438" s="99"/>
      <c r="C438" s="100" t="n">
        <v>11034553.33</v>
      </c>
      <c r="D438" s="100"/>
      <c r="E438" s="100"/>
      <c r="F438" s="101"/>
      <c r="G438" s="102" t="s">
        <v>647</v>
      </c>
      <c r="H438" s="102"/>
      <c r="I438" s="102"/>
      <c r="J438" s="102"/>
      <c r="K438" s="102"/>
      <c r="L438" s="102"/>
      <c r="M438" s="103" t="s">
        <v>648</v>
      </c>
      <c r="N438" s="103"/>
      <c r="O438" s="103"/>
      <c r="P438" s="103"/>
      <c r="Q438" s="103"/>
      <c r="R438" s="42"/>
      <c r="S438" s="1"/>
      <c r="T438" s="1"/>
      <c r="U438" s="1"/>
    </row>
    <row r="439" s="43" customFormat="true" ht="16.5" hidden="false" customHeight="true" outlineLevel="0" collapsed="false">
      <c r="A439" s="104" t="s">
        <v>649</v>
      </c>
      <c r="B439" s="105"/>
      <c r="C439" s="106" t="n">
        <f aca="false">D439/C438</f>
        <v>0.125667141477508</v>
      </c>
      <c r="D439" s="107" t="n">
        <v>1386680.77446222</v>
      </c>
      <c r="E439" s="107"/>
      <c r="F439" s="101"/>
      <c r="G439" s="108" t="s">
        <v>650</v>
      </c>
      <c r="H439" s="109" t="str">
        <f aca="false">L8</f>
        <v>MEDIÇÃO 19</v>
      </c>
      <c r="I439" s="109"/>
      <c r="J439" s="109"/>
      <c r="K439" s="110" t="n">
        <f aca="false">M436/C438</f>
        <v>0.00141701576243141</v>
      </c>
      <c r="L439" s="110"/>
      <c r="M439" s="111" t="str">
        <f aca="false">L8</f>
        <v>MEDIÇÃO 19</v>
      </c>
      <c r="N439" s="111"/>
      <c r="O439" s="112" t="n">
        <f aca="false">M436</f>
        <v>15636.136</v>
      </c>
      <c r="P439" s="112"/>
      <c r="Q439" s="112"/>
      <c r="R439" s="42"/>
      <c r="S439" s="1"/>
      <c r="T439" s="1"/>
      <c r="U439" s="1"/>
    </row>
    <row r="440" s="43" customFormat="true" ht="13.5" hidden="false" customHeight="true" outlineLevel="0" collapsed="false">
      <c r="A440" s="104" t="s">
        <v>651</v>
      </c>
      <c r="B440" s="113"/>
      <c r="C440" s="114" t="n">
        <f aca="false">D440/C438</f>
        <v>0</v>
      </c>
      <c r="D440" s="115" t="n">
        <v>0</v>
      </c>
      <c r="E440" s="115"/>
      <c r="F440" s="116"/>
      <c r="G440" s="117" t="s">
        <v>652</v>
      </c>
      <c r="H440" s="117"/>
      <c r="I440" s="117"/>
      <c r="J440" s="117"/>
      <c r="K440" s="118" t="n">
        <f aca="false">P436/C441</f>
        <v>0.583669241480245</v>
      </c>
      <c r="L440" s="118"/>
      <c r="M440" s="119" t="s">
        <v>653</v>
      </c>
      <c r="N440" s="119"/>
      <c r="O440" s="120" t="n">
        <f aca="false">P436</f>
        <v>7249892.288</v>
      </c>
      <c r="P440" s="120"/>
      <c r="Q440" s="120"/>
      <c r="R440" s="69"/>
      <c r="S440" s="1"/>
      <c r="T440" s="1"/>
      <c r="U440" s="1"/>
    </row>
    <row r="441" s="43" customFormat="true" ht="13.5" hidden="false" customHeight="true" outlineLevel="0" collapsed="false">
      <c r="A441" s="104" t="s">
        <v>654</v>
      </c>
      <c r="B441" s="105"/>
      <c r="C441" s="121" t="n">
        <f aca="false">C438+D439-D440</f>
        <v>12421234.1044622</v>
      </c>
      <c r="D441" s="121"/>
      <c r="E441" s="121"/>
      <c r="F441" s="116"/>
      <c r="G441" s="122" t="s">
        <v>655</v>
      </c>
      <c r="H441" s="122"/>
      <c r="I441" s="122"/>
      <c r="J441" s="122"/>
      <c r="K441" s="123" t="n">
        <f aca="false">100%-K440</f>
        <v>0.416330758519755</v>
      </c>
      <c r="L441" s="123"/>
      <c r="M441" s="124" t="s">
        <v>656</v>
      </c>
      <c r="N441" s="124"/>
      <c r="O441" s="125" t="n">
        <f aca="false">C441-O440</f>
        <v>5171341.8164622</v>
      </c>
      <c r="P441" s="125"/>
      <c r="Q441" s="125"/>
      <c r="R441" s="42"/>
      <c r="S441" s="1"/>
      <c r="T441" s="1"/>
      <c r="U441" s="1"/>
    </row>
    <row r="442" s="43" customFormat="true" ht="13.8" hidden="false" customHeight="false" outlineLevel="0" collapsed="false">
      <c r="A442" s="126"/>
      <c r="B442" s="126"/>
      <c r="C442" s="126"/>
      <c r="D442" s="126"/>
      <c r="E442" s="127"/>
      <c r="F442" s="127"/>
      <c r="G442" s="127"/>
      <c r="H442" s="127"/>
      <c r="I442" s="128"/>
      <c r="J442" s="127"/>
      <c r="K442" s="127"/>
      <c r="L442" s="129"/>
      <c r="M442" s="130"/>
      <c r="N442" s="129"/>
      <c r="O442" s="131"/>
      <c r="P442" s="132"/>
      <c r="Q442" s="133"/>
      <c r="R442" s="134"/>
      <c r="S442" s="1"/>
      <c r="T442" s="1"/>
      <c r="U442" s="1"/>
    </row>
    <row r="443" s="43" customFormat="true" ht="13.8" hidden="false" customHeight="false" outlineLevel="0" collapsed="false">
      <c r="A443" s="135"/>
      <c r="B443" s="136"/>
      <c r="C443" s="137"/>
      <c r="D443" s="127"/>
      <c r="E443" s="127"/>
      <c r="F443" s="127"/>
      <c r="G443" s="127"/>
      <c r="H443" s="127"/>
      <c r="I443" s="128"/>
      <c r="J443" s="127"/>
      <c r="K443" s="127"/>
      <c r="L443" s="129"/>
      <c r="M443" s="130"/>
      <c r="N443" s="129"/>
      <c r="O443" s="131"/>
      <c r="P443" s="132"/>
      <c r="Q443" s="133"/>
      <c r="R443" s="134"/>
      <c r="S443" s="1"/>
      <c r="T443" s="1"/>
      <c r="U443" s="1"/>
    </row>
    <row r="444" s="43" customFormat="true" ht="13.5" hidden="false" customHeight="true" outlineLevel="0" collapsed="false">
      <c r="A444" s="135"/>
      <c r="B444" s="136"/>
      <c r="C444" s="137"/>
      <c r="D444" s="127"/>
      <c r="E444" s="138" t="s">
        <v>657</v>
      </c>
      <c r="F444" s="138"/>
      <c r="G444" s="138"/>
      <c r="H444" s="138"/>
      <c r="I444" s="138"/>
      <c r="J444" s="138"/>
      <c r="K444" s="138"/>
      <c r="L444" s="138"/>
      <c r="M444" s="130"/>
      <c r="N444" s="129"/>
      <c r="O444" s="131"/>
      <c r="P444" s="132"/>
      <c r="Q444" s="133"/>
      <c r="R444" s="134"/>
      <c r="S444" s="1"/>
      <c r="T444" s="1"/>
      <c r="U444" s="1"/>
    </row>
    <row r="445" s="43" customFormat="true" ht="13.5" hidden="false" customHeight="true" outlineLevel="0" collapsed="false">
      <c r="A445" s="135"/>
      <c r="B445" s="136"/>
      <c r="C445" s="137"/>
      <c r="D445" s="127"/>
      <c r="E445" s="128" t="s">
        <v>658</v>
      </c>
      <c r="F445" s="128"/>
      <c r="G445" s="128"/>
      <c r="H445" s="128"/>
      <c r="I445" s="128"/>
      <c r="J445" s="128"/>
      <c r="K445" s="128"/>
      <c r="L445" s="128"/>
      <c r="M445" s="130"/>
      <c r="N445" s="129"/>
      <c r="O445" s="131"/>
      <c r="P445" s="132"/>
      <c r="Q445" s="133"/>
      <c r="R445" s="134"/>
      <c r="S445" s="1"/>
      <c r="T445" s="1"/>
      <c r="U445" s="1"/>
    </row>
    <row r="446" s="43" customFormat="true" ht="13.5" hidden="false" customHeight="true" outlineLevel="0" collapsed="false">
      <c r="A446" s="135"/>
      <c r="B446" s="136"/>
      <c r="C446" s="137"/>
      <c r="D446" s="127"/>
      <c r="E446" s="128" t="s">
        <v>659</v>
      </c>
      <c r="F446" s="128"/>
      <c r="G446" s="128"/>
      <c r="H446" s="128"/>
      <c r="I446" s="128"/>
      <c r="J446" s="128"/>
      <c r="K446" s="128"/>
      <c r="L446" s="128"/>
      <c r="M446" s="130"/>
      <c r="N446" s="129"/>
      <c r="O446" s="131"/>
      <c r="P446" s="132"/>
      <c r="Q446" s="133"/>
      <c r="R446" s="134"/>
      <c r="S446" s="1"/>
      <c r="T446" s="1"/>
      <c r="U446" s="1"/>
    </row>
    <row r="447" s="43" customFormat="true" ht="13.5" hidden="false" customHeight="true" outlineLevel="0" collapsed="false">
      <c r="A447" s="139"/>
      <c r="B447" s="140"/>
      <c r="C447" s="141"/>
      <c r="D447" s="142"/>
      <c r="E447" s="143" t="s">
        <v>660</v>
      </c>
      <c r="F447" s="143"/>
      <c r="G447" s="143"/>
      <c r="H447" s="143"/>
      <c r="I447" s="143"/>
      <c r="J447" s="143"/>
      <c r="K447" s="143"/>
      <c r="L447" s="143"/>
      <c r="M447" s="144"/>
      <c r="N447" s="145"/>
      <c r="O447" s="146"/>
      <c r="P447" s="147"/>
      <c r="Q447" s="148"/>
      <c r="R447" s="134"/>
      <c r="S447" s="1"/>
      <c r="T447" s="1"/>
      <c r="U447" s="1"/>
    </row>
    <row r="448" s="43" customFormat="true" ht="13.8" hidden="false" customHeight="false" outlineLevel="0" collapsed="false">
      <c r="B448" s="2"/>
      <c r="S448" s="1"/>
      <c r="T448" s="1"/>
      <c r="U448" s="1"/>
    </row>
    <row r="449" s="43" customFormat="true" ht="13.8" hidden="false" customHeight="false" outlineLevel="0" collapsed="false">
      <c r="B449" s="2"/>
      <c r="S449" s="1"/>
      <c r="T449" s="1"/>
      <c r="U449" s="1"/>
    </row>
    <row r="450" s="43" customFormat="true" ht="13.8" hidden="false" customHeight="false" outlineLevel="0" collapsed="false">
      <c r="B450" s="2"/>
      <c r="S450" s="1"/>
      <c r="T450" s="1"/>
      <c r="U450" s="1"/>
    </row>
    <row r="451" s="43" customFormat="true" ht="13.8" hidden="false" customHeight="false" outlineLevel="0" collapsed="false">
      <c r="B451" s="2"/>
      <c r="S451" s="1"/>
      <c r="T451" s="1"/>
      <c r="U451" s="1"/>
    </row>
    <row r="452" s="43" customFormat="true" ht="13.8" hidden="false" customHeight="false" outlineLevel="0" collapsed="false">
      <c r="B452" s="2"/>
      <c r="S452" s="1"/>
      <c r="T452" s="1"/>
      <c r="U452" s="1"/>
    </row>
    <row r="453" s="43" customFormat="true" ht="13.8" hidden="false" customHeight="false" outlineLevel="0" collapsed="false">
      <c r="B453" s="2"/>
      <c r="S453" s="1"/>
      <c r="T453" s="1"/>
      <c r="U453" s="1"/>
    </row>
    <row r="454" s="43" customFormat="true" ht="13.8" hidden="false" customHeight="false" outlineLevel="0" collapsed="false">
      <c r="B454" s="2"/>
      <c r="S454" s="1"/>
      <c r="T454" s="1"/>
      <c r="U454" s="1"/>
    </row>
    <row r="455" s="43" customFormat="true" ht="13.8" hidden="false" customHeight="false" outlineLevel="0" collapsed="false">
      <c r="B455" s="2"/>
      <c r="S455" s="1"/>
      <c r="T455" s="1"/>
      <c r="U455" s="1"/>
    </row>
    <row r="456" s="43" customFormat="true" ht="13.8" hidden="false" customHeight="false" outlineLevel="0" collapsed="false">
      <c r="B456" s="2"/>
      <c r="S456" s="1"/>
      <c r="T456" s="1"/>
      <c r="U456" s="1"/>
    </row>
    <row r="457" s="43" customFormat="true" ht="13.8" hidden="false" customHeight="false" outlineLevel="0" collapsed="false">
      <c r="B457" s="2"/>
      <c r="S457" s="1"/>
      <c r="T457" s="1"/>
      <c r="U457" s="1"/>
    </row>
    <row r="458" s="43" customFormat="true" ht="13.8" hidden="false" customHeight="false" outlineLevel="0" collapsed="false">
      <c r="B458" s="2"/>
      <c r="S458" s="1"/>
      <c r="T458" s="1"/>
      <c r="U458" s="1"/>
    </row>
    <row r="459" s="43" customFormat="true" ht="13.8" hidden="false" customHeight="false" outlineLevel="0" collapsed="false">
      <c r="B459" s="2"/>
      <c r="S459" s="1"/>
      <c r="T459" s="1"/>
      <c r="U459" s="1"/>
    </row>
    <row r="460" s="43" customFormat="true" ht="13.8" hidden="false" customHeight="false" outlineLevel="0" collapsed="false">
      <c r="B460" s="2"/>
      <c r="S460" s="1"/>
      <c r="T460" s="1"/>
      <c r="U460" s="1"/>
    </row>
    <row r="461" s="43" customFormat="true" ht="13.8" hidden="false" customHeight="false" outlineLevel="0" collapsed="false">
      <c r="B461" s="2"/>
      <c r="S461" s="1"/>
      <c r="T461" s="1"/>
      <c r="U461" s="1"/>
    </row>
    <row r="462" s="43" customFormat="true" ht="13.8" hidden="false" customHeight="false" outlineLevel="0" collapsed="false">
      <c r="B462" s="2"/>
      <c r="S462" s="1"/>
      <c r="T462" s="1"/>
      <c r="U462" s="1"/>
    </row>
    <row r="463" s="43" customFormat="true" ht="13.8" hidden="false" customHeight="false" outlineLevel="0" collapsed="false">
      <c r="B463" s="2"/>
      <c r="S463" s="1"/>
      <c r="T463" s="1"/>
      <c r="U463" s="1"/>
    </row>
    <row r="464" s="43" customFormat="true" ht="13.8" hidden="false" customHeight="false" outlineLevel="0" collapsed="false">
      <c r="B464" s="2"/>
      <c r="S464" s="1"/>
      <c r="T464" s="1"/>
      <c r="U464" s="1"/>
    </row>
    <row r="465" s="43" customFormat="true" ht="13.8" hidden="false" customHeight="false" outlineLevel="0" collapsed="false">
      <c r="B465" s="2"/>
      <c r="S465" s="1"/>
      <c r="T465" s="1"/>
      <c r="U465" s="1"/>
    </row>
    <row r="466" s="43" customFormat="true" ht="13.8" hidden="false" customHeight="false" outlineLevel="0" collapsed="false">
      <c r="B466" s="2"/>
      <c r="S466" s="1"/>
      <c r="T466" s="1"/>
      <c r="U466" s="1"/>
    </row>
    <row r="467" s="43" customFormat="true" ht="13.8" hidden="false" customHeight="false" outlineLevel="0" collapsed="false">
      <c r="B467" s="2"/>
      <c r="S467" s="1"/>
      <c r="T467" s="1"/>
      <c r="U467" s="1"/>
    </row>
    <row r="468" s="43" customFormat="true" ht="13.8" hidden="false" customHeight="false" outlineLevel="0" collapsed="false">
      <c r="B468" s="2"/>
      <c r="S468" s="1"/>
      <c r="T468" s="1"/>
      <c r="U468" s="1"/>
    </row>
    <row r="469" s="43" customFormat="true" ht="13.8" hidden="false" customHeight="false" outlineLevel="0" collapsed="false">
      <c r="B469" s="2"/>
      <c r="S469" s="1"/>
      <c r="T469" s="1"/>
      <c r="U469" s="1"/>
    </row>
    <row r="470" s="43" customFormat="true" ht="13.8" hidden="false" customHeight="false" outlineLevel="0" collapsed="false">
      <c r="B470" s="2"/>
      <c r="S470" s="1"/>
      <c r="T470" s="1"/>
      <c r="U470" s="1"/>
    </row>
    <row r="471" s="43" customFormat="true" ht="13.8" hidden="false" customHeight="false" outlineLevel="0" collapsed="false">
      <c r="B471" s="2"/>
      <c r="S471" s="1"/>
      <c r="T471" s="1"/>
      <c r="U471" s="1"/>
    </row>
    <row r="472" s="43" customFormat="true" ht="13.8" hidden="false" customHeight="false" outlineLevel="0" collapsed="false">
      <c r="B472" s="2"/>
      <c r="S472" s="1"/>
      <c r="T472" s="1"/>
      <c r="U472" s="1"/>
    </row>
    <row r="473" s="43" customFormat="true" ht="13.8" hidden="false" customHeight="false" outlineLevel="0" collapsed="false">
      <c r="B473" s="2"/>
      <c r="S473" s="1"/>
      <c r="T473" s="1"/>
      <c r="U473" s="1"/>
    </row>
    <row r="474" s="43" customFormat="true" ht="13.8" hidden="false" customHeight="false" outlineLevel="0" collapsed="false">
      <c r="B474" s="2"/>
      <c r="S474" s="1"/>
      <c r="T474" s="1"/>
      <c r="U474" s="1"/>
    </row>
    <row r="475" s="43" customFormat="true" ht="13.8" hidden="false" customHeight="false" outlineLevel="0" collapsed="false">
      <c r="B475" s="2"/>
      <c r="S475" s="1"/>
      <c r="T475" s="1"/>
      <c r="U475" s="1"/>
    </row>
    <row r="476" s="43" customFormat="true" ht="13.8" hidden="false" customHeight="false" outlineLevel="0" collapsed="false">
      <c r="B476" s="2"/>
      <c r="S476" s="1"/>
      <c r="T476" s="1"/>
      <c r="U476" s="1"/>
    </row>
    <row r="477" s="43" customFormat="true" ht="13.8" hidden="false" customHeight="false" outlineLevel="0" collapsed="false">
      <c r="B477" s="2"/>
      <c r="S477" s="1"/>
      <c r="T477" s="1"/>
      <c r="U477" s="1"/>
    </row>
    <row r="478" s="43" customFormat="true" ht="13.8" hidden="false" customHeight="false" outlineLevel="0" collapsed="false">
      <c r="B478" s="2"/>
      <c r="S478" s="1"/>
      <c r="T478" s="1"/>
      <c r="U478" s="1"/>
    </row>
    <row r="479" s="43" customFormat="true" ht="13.8" hidden="false" customHeight="false" outlineLevel="0" collapsed="false">
      <c r="B479" s="2"/>
      <c r="S479" s="1"/>
      <c r="T479" s="1"/>
      <c r="U479" s="1"/>
    </row>
    <row r="480" s="43" customFormat="true" ht="13.8" hidden="false" customHeight="false" outlineLevel="0" collapsed="false">
      <c r="B480" s="2"/>
      <c r="S480" s="1"/>
      <c r="T480" s="1"/>
      <c r="U480" s="1"/>
    </row>
    <row r="481" s="43" customFormat="true" ht="13.8" hidden="false" customHeight="false" outlineLevel="0" collapsed="false">
      <c r="B481" s="2"/>
      <c r="S481" s="1"/>
      <c r="T481" s="1"/>
      <c r="U481" s="1"/>
    </row>
    <row r="482" s="43" customFormat="true" ht="13.8" hidden="false" customHeight="false" outlineLevel="0" collapsed="false">
      <c r="B482" s="2"/>
      <c r="S482" s="1"/>
      <c r="T482" s="1"/>
      <c r="U482" s="1"/>
    </row>
    <row r="483" s="43" customFormat="true" ht="13.8" hidden="false" customHeight="false" outlineLevel="0" collapsed="false">
      <c r="B483" s="2"/>
      <c r="S483" s="1"/>
      <c r="T483" s="1"/>
      <c r="U483" s="1"/>
    </row>
    <row r="484" s="43" customFormat="true" ht="13.8" hidden="false" customHeight="false" outlineLevel="0" collapsed="false">
      <c r="B484" s="2"/>
      <c r="S484" s="1"/>
      <c r="T484" s="1"/>
      <c r="U484" s="1"/>
    </row>
    <row r="485" s="43" customFormat="true" ht="13.8" hidden="false" customHeight="false" outlineLevel="0" collapsed="false">
      <c r="B485" s="2"/>
      <c r="S485" s="1"/>
      <c r="T485" s="1"/>
      <c r="U485" s="1"/>
    </row>
    <row r="486" s="43" customFormat="true" ht="13.8" hidden="false" customHeight="false" outlineLevel="0" collapsed="false">
      <c r="B486" s="2"/>
      <c r="S486" s="1"/>
      <c r="T486" s="1"/>
      <c r="U486" s="1"/>
    </row>
    <row r="487" s="43" customFormat="true" ht="13.8" hidden="false" customHeight="false" outlineLevel="0" collapsed="false">
      <c r="B487" s="2"/>
      <c r="S487" s="1"/>
      <c r="T487" s="1"/>
      <c r="U487" s="1"/>
    </row>
    <row r="488" s="43" customFormat="true" ht="13.8" hidden="false" customHeight="false" outlineLevel="0" collapsed="false">
      <c r="B488" s="2"/>
      <c r="S488" s="1"/>
      <c r="T488" s="1"/>
      <c r="U488" s="1"/>
    </row>
    <row r="489" s="43" customFormat="true" ht="13.8" hidden="false" customHeight="false" outlineLevel="0" collapsed="false">
      <c r="B489" s="2"/>
      <c r="S489" s="1"/>
      <c r="T489" s="1"/>
      <c r="U489" s="1"/>
    </row>
    <row r="490" s="43" customFormat="true" ht="13.8" hidden="false" customHeight="false" outlineLevel="0" collapsed="false">
      <c r="B490" s="2"/>
      <c r="S490" s="1"/>
      <c r="T490" s="1"/>
      <c r="U490" s="1"/>
    </row>
    <row r="491" s="43" customFormat="true" ht="13.8" hidden="false" customHeight="false" outlineLevel="0" collapsed="false">
      <c r="B491" s="2"/>
      <c r="S491" s="1"/>
      <c r="T491" s="1"/>
      <c r="U491" s="1"/>
    </row>
    <row r="492" s="43" customFormat="true" ht="13.8" hidden="false" customHeight="false" outlineLevel="0" collapsed="false">
      <c r="B492" s="2"/>
      <c r="S492" s="1"/>
      <c r="T492" s="1"/>
      <c r="U492" s="1"/>
    </row>
    <row r="493" s="43" customFormat="true" ht="13.8" hidden="false" customHeight="false" outlineLevel="0" collapsed="false">
      <c r="B493" s="2"/>
      <c r="S493" s="1"/>
      <c r="T493" s="1"/>
      <c r="U493" s="1"/>
    </row>
    <row r="494" s="43" customFormat="true" ht="13.8" hidden="false" customHeight="false" outlineLevel="0" collapsed="false">
      <c r="B494" s="2"/>
      <c r="S494" s="1"/>
      <c r="T494" s="1"/>
      <c r="U494" s="1"/>
    </row>
    <row r="495" s="43" customFormat="true" ht="13.8" hidden="false" customHeight="false" outlineLevel="0" collapsed="false">
      <c r="B495" s="2"/>
      <c r="S495" s="1"/>
      <c r="T495" s="1"/>
      <c r="U495" s="1"/>
    </row>
    <row r="496" s="43" customFormat="true" ht="13.8" hidden="false" customHeight="false" outlineLevel="0" collapsed="false">
      <c r="B496" s="2"/>
      <c r="S496" s="1"/>
      <c r="T496" s="1"/>
      <c r="U496" s="1"/>
    </row>
    <row r="497" s="43" customFormat="true" ht="13.8" hidden="false" customHeight="false" outlineLevel="0" collapsed="false">
      <c r="B497" s="2"/>
      <c r="S497" s="1"/>
      <c r="T497" s="1"/>
      <c r="U497" s="1"/>
    </row>
    <row r="498" s="43" customFormat="true" ht="13.8" hidden="false" customHeight="false" outlineLevel="0" collapsed="false">
      <c r="B498" s="2"/>
      <c r="S498" s="1"/>
      <c r="T498" s="1"/>
      <c r="U498" s="1"/>
    </row>
    <row r="499" s="43" customFormat="true" ht="13.8" hidden="false" customHeight="false" outlineLevel="0" collapsed="false">
      <c r="B499" s="2"/>
      <c r="S499" s="1"/>
      <c r="T499" s="1"/>
      <c r="U499" s="1"/>
    </row>
    <row r="502" s="149" customFormat="true" ht="13.8" hidden="false" customHeight="false" outlineLevel="0" collapsed="false">
      <c r="B502" s="2"/>
      <c r="L502" s="1"/>
      <c r="S502" s="1"/>
      <c r="T502" s="1"/>
      <c r="U502" s="1"/>
    </row>
    <row r="505" s="149" customFormat="true" ht="13.8" hidden="false" customHeight="false" outlineLevel="0" collapsed="false">
      <c r="B505" s="2"/>
      <c r="L505" s="1"/>
      <c r="S505" s="1"/>
      <c r="T505" s="1"/>
      <c r="U505" s="1"/>
    </row>
    <row r="506" s="149" customFormat="true" ht="13.8" hidden="false" customHeight="false" outlineLevel="0" collapsed="false">
      <c r="B506" s="2"/>
      <c r="L506" s="1"/>
      <c r="S506" s="1"/>
      <c r="T506" s="1"/>
      <c r="U506" s="1"/>
    </row>
    <row r="510" s="149" customFormat="true" ht="13.8" hidden="false" customHeight="false" outlineLevel="0" collapsed="false">
      <c r="B510" s="2"/>
      <c r="L510" s="1"/>
      <c r="S510" s="1"/>
      <c r="T510" s="1"/>
      <c r="U510" s="1"/>
    </row>
    <row r="539" s="149" customFormat="true" ht="13.8" hidden="false" customHeight="false" outlineLevel="0" collapsed="false">
      <c r="B539" s="2"/>
      <c r="L539" s="1"/>
      <c r="S539" s="1"/>
      <c r="T539" s="1"/>
      <c r="U539" s="1"/>
    </row>
    <row r="547" s="149" customFormat="true" ht="13.8" hidden="false" customHeight="false" outlineLevel="0" collapsed="false">
      <c r="B547" s="2"/>
      <c r="L547" s="1"/>
      <c r="S547" s="1"/>
      <c r="T547" s="1"/>
      <c r="U547" s="1"/>
    </row>
    <row r="586" s="149" customFormat="true" ht="13.8" hidden="false" customHeight="false" outlineLevel="0" collapsed="false">
      <c r="B586" s="2"/>
      <c r="L586" s="1"/>
      <c r="S586" s="1"/>
      <c r="T586" s="1"/>
      <c r="U586" s="1"/>
    </row>
    <row r="589" s="149" customFormat="true" ht="13.8" hidden="false" customHeight="false" outlineLevel="0" collapsed="false">
      <c r="B589" s="2"/>
      <c r="L589" s="1"/>
      <c r="S589" s="1"/>
      <c r="T589" s="1"/>
      <c r="U589" s="1"/>
    </row>
    <row r="703" s="43" customFormat="true" ht="13.8" hidden="false" customHeight="false" outlineLevel="0" collapsed="false">
      <c r="B703" s="2"/>
      <c r="S703" s="1"/>
      <c r="T703" s="1"/>
      <c r="U703" s="1"/>
    </row>
    <row r="704" s="43" customFormat="true" ht="13.8" hidden="false" customHeight="false" outlineLevel="0" collapsed="false">
      <c r="B704" s="2"/>
      <c r="S704" s="1"/>
      <c r="T704" s="1"/>
      <c r="U704" s="1"/>
    </row>
    <row r="705" s="43" customFormat="true" ht="13.8" hidden="false" customHeight="false" outlineLevel="0" collapsed="false">
      <c r="B705" s="2"/>
      <c r="S705" s="1"/>
      <c r="T705" s="1"/>
      <c r="U705" s="1"/>
    </row>
    <row r="706" s="43" customFormat="true" ht="13.8" hidden="false" customHeight="false" outlineLevel="0" collapsed="false">
      <c r="B706" s="2"/>
      <c r="S706" s="1"/>
      <c r="T706" s="1"/>
      <c r="U706" s="1"/>
    </row>
  </sheetData>
  <autoFilter ref="Q2:Q435"/>
  <mergeCells count="55">
    <mergeCell ref="A1:Q1"/>
    <mergeCell ref="A2:D3"/>
    <mergeCell ref="E2:M3"/>
    <mergeCell ref="N2:Q3"/>
    <mergeCell ref="A4:F5"/>
    <mergeCell ref="G4:H5"/>
    <mergeCell ref="I4:J5"/>
    <mergeCell ref="K4:M5"/>
    <mergeCell ref="N4:O4"/>
    <mergeCell ref="P4:Q4"/>
    <mergeCell ref="N5:O5"/>
    <mergeCell ref="P5:Q5"/>
    <mergeCell ref="A6:F6"/>
    <mergeCell ref="G6:H6"/>
    <mergeCell ref="I6:J6"/>
    <mergeCell ref="L6:M6"/>
    <mergeCell ref="N6:O6"/>
    <mergeCell ref="P6:Q6"/>
    <mergeCell ref="A7:H7"/>
    <mergeCell ref="I7:K7"/>
    <mergeCell ref="L7:M7"/>
    <mergeCell ref="A8:A9"/>
    <mergeCell ref="B8:B9"/>
    <mergeCell ref="C8:C9"/>
    <mergeCell ref="D8:D9"/>
    <mergeCell ref="E8:E9"/>
    <mergeCell ref="F8:H8"/>
    <mergeCell ref="I8:K8"/>
    <mergeCell ref="L8:N8"/>
    <mergeCell ref="O8:Q8"/>
    <mergeCell ref="A436:B436"/>
    <mergeCell ref="A437:Q437"/>
    <mergeCell ref="C438:E438"/>
    <mergeCell ref="G438:L438"/>
    <mergeCell ref="M438:Q438"/>
    <mergeCell ref="D439:E439"/>
    <mergeCell ref="H439:J439"/>
    <mergeCell ref="K439:L439"/>
    <mergeCell ref="M439:N439"/>
    <mergeCell ref="O439:Q439"/>
    <mergeCell ref="D440:E440"/>
    <mergeCell ref="G440:J440"/>
    <mergeCell ref="K440:L440"/>
    <mergeCell ref="M440:N440"/>
    <mergeCell ref="O440:Q440"/>
    <mergeCell ref="C441:E441"/>
    <mergeCell ref="G441:J441"/>
    <mergeCell ref="K441:L441"/>
    <mergeCell ref="M441:N441"/>
    <mergeCell ref="O441:Q441"/>
    <mergeCell ref="A442:D442"/>
    <mergeCell ref="E444:L444"/>
    <mergeCell ref="E445:L445"/>
    <mergeCell ref="E446:L446"/>
    <mergeCell ref="E447:L447"/>
  </mergeCells>
  <conditionalFormatting sqref="Q11:Q13 Q15:Q19 Q21:Q40 Q42:Q52 Q54:Q56 Q59:Q60 Q62:Q73 Q75:Q76 Q79:Q81 Q83 Q85:Q89 Q91:Q97 Q99:Q100 Q102:Q108 Q110:Q118 Q120:Q125 Q127:Q133 Q135:Q151 Q153:Q154 Q156:Q161 Q163 Q166:Q168 Q170 Q172:Q176 Q178:Q179 Q181:Q187 Q189:Q199 Q201:Q210 Q212:Q218 Q220:Q227 Q229:Q251 Q253:Q255 Q257:Q260 Q262:Q263 Q266:Q268 Q270 Q272:Q276 Q278:Q280 Q282:Q290 Q292:Q293 Q295 Q297:Q298 Q300 Q303:Q305 Q307:Q308 Q310:Q315 Q317:Q322 Q324:Q339 Q341:Q349 Q351:Q353 Q355:Q359 Q361:Q386 Q388:Q393 Q395 Q398:Q400 Q402 Q404:Q405 Q407:Q412 Q414 Q416:Q418 Q420 Q423 Q425:Q429 Q431:Q433 Q435">
    <cfRule type="cellIs" priority="2" operator="equal" aboveAverage="0" equalAverage="0" bottom="0" percent="0" rank="0" text="" dxfId="4">
      <formula>1</formula>
    </cfRule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90" zoomScaleNormal="100" zoomScalePageLayoutView="90" workbookViewId="0">
      <selection pane="topLeft" activeCell="L16" activeCellId="0" sqref="L16"/>
    </sheetView>
  </sheetViews>
  <sheetFormatPr defaultColWidth="11.570312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10"/>
    <col collapsed="false" customWidth="true" hidden="false" outlineLevel="0" max="5" min="5" style="1" width="13.71"/>
    <col collapsed="false" customWidth="true" hidden="false" outlineLevel="0" max="7" min="6" style="1" width="3.42"/>
  </cols>
  <sheetData>
    <row r="1" customFormat="false" ht="15" hidden="false" customHeight="false" outlineLevel="0" collapsed="false">
      <c r="B1" s="150"/>
      <c r="C1" s="150"/>
      <c r="D1" s="150"/>
      <c r="E1" s="150"/>
    </row>
    <row r="2" customFormat="false" ht="15" hidden="false" customHeight="true" outlineLevel="0" collapsed="false">
      <c r="B2" s="151" t="s">
        <v>661</v>
      </c>
      <c r="C2" s="151"/>
      <c r="D2" s="151"/>
      <c r="E2" s="151"/>
    </row>
    <row r="3" customFormat="false" ht="15" hidden="false" customHeight="false" outlineLevel="0" collapsed="false">
      <c r="B3" s="151"/>
      <c r="C3" s="151"/>
      <c r="D3" s="151"/>
      <c r="E3" s="151"/>
    </row>
    <row r="4" customFormat="false" ht="15" hidden="false" customHeight="false" outlineLevel="0" collapsed="false">
      <c r="B4" s="151"/>
      <c r="C4" s="151"/>
      <c r="D4" s="151"/>
      <c r="E4" s="151"/>
    </row>
    <row r="5" customFormat="false" ht="15" hidden="false" customHeight="false" outlineLevel="0" collapsed="false">
      <c r="B5" s="151"/>
      <c r="C5" s="151"/>
      <c r="D5" s="151"/>
      <c r="E5" s="151"/>
    </row>
    <row r="6" customFormat="false" ht="15" hidden="false" customHeight="false" outlineLevel="0" collapsed="false">
      <c r="B6" s="151"/>
      <c r="C6" s="151"/>
      <c r="D6" s="151"/>
      <c r="E6" s="151"/>
    </row>
    <row r="7" customFormat="false" ht="24" hidden="false" customHeight="true" outlineLevel="0" collapsed="false">
      <c r="B7" s="151"/>
      <c r="C7" s="151"/>
      <c r="D7" s="151"/>
      <c r="E7" s="151"/>
    </row>
    <row r="8" customFormat="false" ht="15.75" hidden="false" customHeight="true" outlineLevel="0" collapsed="false">
      <c r="B8" s="152" t="s">
        <v>662</v>
      </c>
      <c r="C8" s="152"/>
      <c r="D8" s="152"/>
      <c r="E8" s="152"/>
    </row>
    <row r="9" customFormat="false" ht="15" hidden="false" customHeight="true" outlineLevel="0" collapsed="false">
      <c r="B9" s="153" t="s">
        <v>663</v>
      </c>
      <c r="C9" s="153"/>
      <c r="D9" s="154" t="s">
        <v>664</v>
      </c>
      <c r="E9" s="154"/>
    </row>
    <row r="10" customFormat="false" ht="15" hidden="false" customHeight="true" outlineLevel="0" collapsed="false">
      <c r="B10" s="153" t="s">
        <v>665</v>
      </c>
      <c r="C10" s="153"/>
      <c r="D10" s="154"/>
      <c r="E10" s="154"/>
    </row>
    <row r="11" customFormat="false" ht="15.75" hidden="false" customHeight="false" outlineLevel="0" collapsed="false">
      <c r="B11" s="155" t="s">
        <v>17</v>
      </c>
      <c r="C11" s="155" t="s">
        <v>666</v>
      </c>
      <c r="D11" s="155" t="s">
        <v>667</v>
      </c>
      <c r="E11" s="156" t="s">
        <v>20</v>
      </c>
    </row>
    <row r="12" customFormat="false" ht="15.75" hidden="false" customHeight="true" outlineLevel="0" collapsed="false">
      <c r="B12" s="157" t="n">
        <v>3</v>
      </c>
      <c r="C12" s="158" t="str">
        <f aca="false">VLOOKUP(B12,'MEDIÇÃO 19'!$A$10:$C$436,2,0)</f>
        <v>OBRAS DE ARTES CORRENTES E DRENAGEM</v>
      </c>
      <c r="D12" s="159"/>
      <c r="E12" s="160"/>
    </row>
    <row r="13" customFormat="false" ht="37.3" hidden="false" customHeight="false" outlineLevel="0" collapsed="false">
      <c r="B13" s="161" t="s">
        <v>84</v>
      </c>
      <c r="C13" s="162" t="str">
        <f aca="false">VLOOKUP(B13,'MEDIÇÃO 19'!$A$10:$C$436,2,0)</f>
        <v>FORNECIMENTO E APLICAÇÃO DE CONCRETO USINADO FCK=30 MPA - CONSIDERANDO BOMBEAMENTO (5% DE PERDAS JÁ INCLUÍDO NO CUSTO) (6% DE TAXA P/ CONCR. BOMBEAVEL)</v>
      </c>
      <c r="D13" s="161" t="str">
        <f aca="false">VLOOKUP(B13,'MEDIÇÃO 19'!$A$10:$C$436,3,0)</f>
        <v>M3</v>
      </c>
      <c r="E13" s="163" t="n">
        <f aca="false">SUM(D14)</f>
        <v>7.40800000000002</v>
      </c>
    </row>
    <row r="14" customFormat="false" ht="13.5" hidden="false" customHeight="true" outlineLevel="0" collapsed="false">
      <c r="B14" s="164" t="s">
        <v>668</v>
      </c>
      <c r="C14" s="164"/>
      <c r="D14" s="165" t="n">
        <f aca="false">VLOOKUP($B13,'MEDIÇÃO 19'!A23:Q462,12,0)</f>
        <v>7.40800000000002</v>
      </c>
      <c r="E14" s="163"/>
    </row>
    <row r="15" customFormat="false" ht="13.5" hidden="false" customHeight="true" outlineLevel="0" collapsed="false">
      <c r="B15" s="166"/>
      <c r="C15" s="166"/>
      <c r="D15" s="166"/>
      <c r="E15" s="166"/>
    </row>
    <row r="16" customFormat="false" ht="13.5" hidden="false" customHeight="true" outlineLevel="0" collapsed="false">
      <c r="B16" s="157" t="n">
        <v>4</v>
      </c>
      <c r="C16" s="158" t="str">
        <f aca="false">VLOOKUP(B16,'MEDIÇÃO 19'!$A$10:$C$436,2,0)</f>
        <v>INSTALAÇÃO DO CANTEIRO DE OBRAS</v>
      </c>
      <c r="D16" s="159"/>
      <c r="E16" s="160"/>
    </row>
    <row r="17" customFormat="false" ht="14.05" hidden="false" customHeight="false" outlineLevel="0" collapsed="false">
      <c r="B17" s="161" t="s">
        <v>114</v>
      </c>
      <c r="C17" s="162" t="str">
        <f aca="false">VLOOKUP(B17,'MEDIÇÃO 19'!$A$10:$C$436,2,0)</f>
        <v>Mobilização e desmobilização de conteiner locado para barracão de obra</v>
      </c>
      <c r="D17" s="161" t="str">
        <f aca="false">VLOOKUP(B17,'MEDIÇÃO 19'!$A$10:$C$436,3,0)</f>
        <v>Un</v>
      </c>
      <c r="E17" s="163" t="n">
        <f aca="false">SUM(D18)</f>
        <v>4</v>
      </c>
    </row>
    <row r="18" customFormat="false" ht="23.85" hidden="false" customHeight="true" outlineLevel="0" collapsed="false">
      <c r="B18" s="164" t="s">
        <v>669</v>
      </c>
      <c r="C18" s="164"/>
      <c r="D18" s="165" t="n">
        <f aca="false">VLOOKUP($B17,'MEDIÇÃO 19'!A25:Q464,12,0)</f>
        <v>4</v>
      </c>
      <c r="E18" s="163"/>
    </row>
    <row r="19" customFormat="false" ht="15" hidden="false" customHeight="false" outlineLevel="0" collapsed="false">
      <c r="B19" s="167"/>
      <c r="C19" s="167"/>
      <c r="D19" s="167"/>
      <c r="E19" s="167"/>
    </row>
    <row r="24" customFormat="false" ht="15" hidden="false" customHeight="false" outlineLevel="0" collapsed="false">
      <c r="C24" s="168" t="s">
        <v>670</v>
      </c>
    </row>
    <row r="25" customFormat="false" ht="15" hidden="false" customHeight="false" outlineLevel="0" collapsed="false">
      <c r="C25" s="169" t="s">
        <v>657</v>
      </c>
    </row>
    <row r="26" customFormat="false" ht="15" hidden="false" customHeight="false" outlineLevel="0" collapsed="false">
      <c r="C26" s="168" t="s">
        <v>658</v>
      </c>
    </row>
    <row r="27" customFormat="false" ht="15" hidden="false" customHeight="false" outlineLevel="0" collapsed="false">
      <c r="C27" s="168" t="s">
        <v>671</v>
      </c>
    </row>
    <row r="28" customFormat="false" ht="15" hidden="false" customHeight="false" outlineLevel="0" collapsed="false">
      <c r="C28" s="168" t="s">
        <v>672</v>
      </c>
    </row>
    <row r="29" customFormat="false" ht="15" hidden="false" customHeight="false" outlineLevel="0" collapsed="false">
      <c r="C29" s="168" t="s">
        <v>673</v>
      </c>
    </row>
    <row r="37" s="137" customFormat="true" ht="15" hidden="false" customHeight="false" outlineLevel="0" collapsed="false">
      <c r="A37" s="1"/>
      <c r="B37" s="1"/>
      <c r="C37" s="1"/>
      <c r="D37" s="1"/>
      <c r="E37" s="1"/>
      <c r="F37" s="1"/>
      <c r="G37" s="1"/>
    </row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2">
    <mergeCell ref="B1:E1"/>
    <mergeCell ref="B2:E7"/>
    <mergeCell ref="B8:E8"/>
    <mergeCell ref="B9:C9"/>
    <mergeCell ref="D9:E10"/>
    <mergeCell ref="B10:C10"/>
    <mergeCell ref="E13:E14"/>
    <mergeCell ref="B14:C14"/>
    <mergeCell ref="B15:E15"/>
    <mergeCell ref="E17:E18"/>
    <mergeCell ref="B18:C18"/>
    <mergeCell ref="B19:E19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1774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2025-06-30T08:38:52Z</cp:lastPrinted>
  <dcterms:modified xsi:type="dcterms:W3CDTF">2025-06-30T09:07:28Z</dcterms:modified>
  <cp:revision>255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